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212"/>
  <workbookPr defaultThemeVersion="124226"/>
  <mc:AlternateContent xmlns:mc="http://schemas.openxmlformats.org/markup-compatibility/2006">
    <mc:Choice Requires="x15">
      <x15ac:absPath xmlns:x15ac="http://schemas.microsoft.com/office/spreadsheetml/2010/11/ac" url="/Volumes/Dfs-Users-01/Users_home_SSP/bilslr/Documents BILSLR/Nyreg mars/web/"/>
    </mc:Choice>
  </mc:AlternateContent>
  <xr:revisionPtr revIDLastSave="0" documentId="8_{41F61B00-BC52-F743-8EEA-E72E5E820E61}" xr6:coauthVersionLast="46" xr6:coauthVersionMax="46" xr10:uidLastSave="{00000000-0000-0000-0000-000000000000}"/>
  <bookViews>
    <workbookView xWindow="520" yWindow="6040" windowWidth="16120" windowHeight="13120" xr2:uid="{00000000-000D-0000-FFFF-FFFF00000000}"/>
  </bookViews>
  <sheets>
    <sheet name="K10-2103 inkl bilföretag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50" i="3" l="1"/>
  <c r="M50" i="3"/>
  <c r="L50" i="3"/>
  <c r="K50" i="3"/>
  <c r="F50" i="3"/>
  <c r="E50" i="3"/>
  <c r="I50" i="3" s="1"/>
  <c r="G50" i="3" s="1"/>
  <c r="D50" i="3"/>
  <c r="J50" i="3" s="1"/>
  <c r="H50" i="3" s="1"/>
  <c r="C50" i="3"/>
  <c r="I47" i="3"/>
  <c r="G47" i="3" s="1"/>
  <c r="J47" i="3"/>
  <c r="H47" i="3" s="1"/>
  <c r="Q47" i="3"/>
  <c r="O47" i="3" s="1"/>
  <c r="R47" i="3"/>
  <c r="P47" i="3" s="1"/>
  <c r="I48" i="3"/>
  <c r="G48" i="3" s="1"/>
  <c r="J48" i="3"/>
  <c r="H48" i="3" s="1"/>
  <c r="Q48" i="3"/>
  <c r="O48" i="3" s="1"/>
  <c r="R48" i="3"/>
  <c r="P48" i="3" s="1"/>
  <c r="I49" i="3"/>
  <c r="G49" i="3" s="1"/>
  <c r="J49" i="3"/>
  <c r="H49" i="3" s="1"/>
  <c r="Q49" i="3"/>
  <c r="O49" i="3" s="1"/>
  <c r="R49" i="3"/>
  <c r="P49" i="3" s="1"/>
  <c r="Q50" i="3"/>
  <c r="O50" i="3" s="1"/>
  <c r="R50" i="3"/>
  <c r="P50" i="3" s="1"/>
  <c r="H14" i="3" l="1"/>
  <c r="G14" i="3"/>
  <c r="R12" i="3" l="1"/>
  <c r="P12" i="3" s="1"/>
  <c r="Q12" i="3"/>
  <c r="O12" i="3" s="1"/>
  <c r="J12" i="3"/>
  <c r="H12" i="3" s="1"/>
  <c r="I12" i="3"/>
  <c r="G12" i="3" s="1"/>
  <c r="I10" i="3" l="1"/>
  <c r="G10" i="3" s="1"/>
  <c r="J10" i="3"/>
  <c r="H10" i="3" s="1"/>
  <c r="I11" i="3"/>
  <c r="G11" i="3" s="1"/>
  <c r="J11" i="3"/>
  <c r="H11" i="3" s="1"/>
  <c r="I13" i="3"/>
  <c r="G13" i="3" s="1"/>
  <c r="J13" i="3"/>
  <c r="H13" i="3" s="1"/>
  <c r="I14" i="3"/>
  <c r="J14" i="3"/>
  <c r="I15" i="3"/>
  <c r="G15" i="3" s="1"/>
  <c r="J15" i="3"/>
  <c r="H15" i="3" s="1"/>
  <c r="I16" i="3"/>
  <c r="G16" i="3" s="1"/>
  <c r="J16" i="3"/>
  <c r="H16" i="3" s="1"/>
  <c r="I17" i="3"/>
  <c r="G17" i="3" s="1"/>
  <c r="J17" i="3"/>
  <c r="H17" i="3" s="1"/>
  <c r="I18" i="3"/>
  <c r="G18" i="3" s="1"/>
  <c r="J18" i="3"/>
  <c r="H18" i="3" s="1"/>
  <c r="I19" i="3"/>
  <c r="G19" i="3" s="1"/>
  <c r="J19" i="3"/>
  <c r="H19" i="3" s="1"/>
  <c r="I20" i="3"/>
  <c r="G20" i="3" s="1"/>
  <c r="J20" i="3"/>
  <c r="H20" i="3" s="1"/>
  <c r="I21" i="3"/>
  <c r="G21" i="3" s="1"/>
  <c r="J21" i="3"/>
  <c r="H21" i="3" s="1"/>
  <c r="I22" i="3"/>
  <c r="G22" i="3" s="1"/>
  <c r="J22" i="3"/>
  <c r="H22" i="3" s="1"/>
  <c r="I23" i="3"/>
  <c r="G23" i="3" s="1"/>
  <c r="J23" i="3"/>
  <c r="H23" i="3" s="1"/>
  <c r="I24" i="3"/>
  <c r="G24" i="3" s="1"/>
  <c r="J24" i="3"/>
  <c r="H24" i="3" s="1"/>
  <c r="I25" i="3"/>
  <c r="G25" i="3" s="1"/>
  <c r="J25" i="3"/>
  <c r="H25" i="3" s="1"/>
  <c r="I26" i="3"/>
  <c r="G26" i="3" s="1"/>
  <c r="J26" i="3"/>
  <c r="H26" i="3" s="1"/>
  <c r="I27" i="3"/>
  <c r="G27" i="3" s="1"/>
  <c r="J27" i="3"/>
  <c r="H27" i="3" s="1"/>
  <c r="I28" i="3"/>
  <c r="G28" i="3" s="1"/>
  <c r="J28" i="3"/>
  <c r="H28" i="3" s="1"/>
  <c r="I29" i="3"/>
  <c r="G29" i="3" s="1"/>
  <c r="J29" i="3"/>
  <c r="H29" i="3" s="1"/>
  <c r="I30" i="3"/>
  <c r="G30" i="3" s="1"/>
  <c r="J30" i="3"/>
  <c r="H30" i="3" s="1"/>
  <c r="I31" i="3"/>
  <c r="G31" i="3" s="1"/>
  <c r="J31" i="3"/>
  <c r="H31" i="3" s="1"/>
  <c r="I32" i="3"/>
  <c r="G32" i="3" s="1"/>
  <c r="J32" i="3"/>
  <c r="H32" i="3" s="1"/>
  <c r="I33" i="3"/>
  <c r="G33" i="3" s="1"/>
  <c r="J33" i="3"/>
  <c r="H33" i="3" s="1"/>
  <c r="I34" i="3"/>
  <c r="G34" i="3" s="1"/>
  <c r="J34" i="3"/>
  <c r="H34" i="3" s="1"/>
  <c r="I35" i="3"/>
  <c r="G35" i="3" s="1"/>
  <c r="J35" i="3"/>
  <c r="H35" i="3" s="1"/>
  <c r="I36" i="3"/>
  <c r="G36" i="3" s="1"/>
  <c r="J36" i="3"/>
  <c r="H36" i="3" s="1"/>
  <c r="I37" i="3"/>
  <c r="G37" i="3" s="1"/>
  <c r="J37" i="3"/>
  <c r="H37" i="3" s="1"/>
  <c r="I38" i="3"/>
  <c r="G38" i="3" s="1"/>
  <c r="J38" i="3"/>
  <c r="H38" i="3" s="1"/>
  <c r="I39" i="3"/>
  <c r="G39" i="3" s="1"/>
  <c r="J39" i="3"/>
  <c r="H39" i="3" s="1"/>
  <c r="I40" i="3"/>
  <c r="G40" i="3" s="1"/>
  <c r="J40" i="3"/>
  <c r="H40" i="3" s="1"/>
  <c r="I41" i="3"/>
  <c r="G41" i="3" s="1"/>
  <c r="J41" i="3"/>
  <c r="H41" i="3" s="1"/>
  <c r="I42" i="3"/>
  <c r="G42" i="3" s="1"/>
  <c r="J42" i="3"/>
  <c r="H42" i="3" s="1"/>
  <c r="I43" i="3"/>
  <c r="G43" i="3" s="1"/>
  <c r="J43" i="3"/>
  <c r="H43" i="3" s="1"/>
  <c r="I44" i="3"/>
  <c r="G44" i="3" s="1"/>
  <c r="J44" i="3"/>
  <c r="H44" i="3" s="1"/>
  <c r="I45" i="3"/>
  <c r="G45" i="3" s="1"/>
  <c r="J45" i="3"/>
  <c r="H45" i="3" s="1"/>
  <c r="I46" i="3"/>
  <c r="G46" i="3" s="1"/>
  <c r="J46" i="3"/>
  <c r="H46" i="3" s="1"/>
  <c r="R46" i="3" l="1"/>
  <c r="P46" i="3" s="1"/>
  <c r="R45" i="3"/>
  <c r="P45" i="3" s="1"/>
  <c r="R44" i="3"/>
  <c r="P44" i="3" s="1"/>
  <c r="R43" i="3"/>
  <c r="P43" i="3" s="1"/>
  <c r="R42" i="3"/>
  <c r="P42" i="3" s="1"/>
  <c r="R41" i="3"/>
  <c r="P41" i="3" s="1"/>
  <c r="R40" i="3"/>
  <c r="P40" i="3" s="1"/>
  <c r="R39" i="3"/>
  <c r="P39" i="3" s="1"/>
  <c r="R38" i="3"/>
  <c r="P38" i="3" s="1"/>
  <c r="R37" i="3"/>
  <c r="P37" i="3" s="1"/>
  <c r="R36" i="3"/>
  <c r="P36" i="3" s="1"/>
  <c r="R35" i="3"/>
  <c r="P35" i="3" s="1"/>
  <c r="R34" i="3"/>
  <c r="P34" i="3" s="1"/>
  <c r="R33" i="3"/>
  <c r="P33" i="3" s="1"/>
  <c r="R32" i="3"/>
  <c r="P32" i="3" s="1"/>
  <c r="R31" i="3"/>
  <c r="P31" i="3" s="1"/>
  <c r="R30" i="3"/>
  <c r="P30" i="3" s="1"/>
  <c r="R29" i="3"/>
  <c r="P29" i="3" s="1"/>
  <c r="R28" i="3"/>
  <c r="P28" i="3" s="1"/>
  <c r="R25" i="3"/>
  <c r="P25" i="3" s="1"/>
  <c r="R24" i="3"/>
  <c r="P24" i="3" s="1"/>
  <c r="R23" i="3"/>
  <c r="P23" i="3" s="1"/>
  <c r="R22" i="3"/>
  <c r="P22" i="3" s="1"/>
  <c r="R21" i="3"/>
  <c r="P21" i="3" s="1"/>
  <c r="R20" i="3"/>
  <c r="P20" i="3" s="1"/>
  <c r="R19" i="3"/>
  <c r="P19" i="3" s="1"/>
  <c r="R18" i="3"/>
  <c r="P18" i="3" s="1"/>
  <c r="R16" i="3"/>
  <c r="P16" i="3" s="1"/>
  <c r="R15" i="3"/>
  <c r="P15" i="3" s="1"/>
  <c r="R13" i="3"/>
  <c r="P13" i="3" s="1"/>
  <c r="R11" i="3"/>
  <c r="P11" i="3" s="1"/>
  <c r="Q46" i="3"/>
  <c r="O46" i="3" s="1"/>
  <c r="Q45" i="3"/>
  <c r="O45" i="3" s="1"/>
  <c r="Q44" i="3"/>
  <c r="O44" i="3" s="1"/>
  <c r="Q43" i="3"/>
  <c r="O43" i="3" s="1"/>
  <c r="Q42" i="3"/>
  <c r="O42" i="3" s="1"/>
  <c r="Q41" i="3"/>
  <c r="O41" i="3" s="1"/>
  <c r="Q40" i="3"/>
  <c r="O40" i="3" s="1"/>
  <c r="Q39" i="3"/>
  <c r="O39" i="3" s="1"/>
  <c r="Q38" i="3"/>
  <c r="O38" i="3" s="1"/>
  <c r="Q37" i="3"/>
  <c r="O37" i="3" s="1"/>
  <c r="Q36" i="3"/>
  <c r="O36" i="3" s="1"/>
  <c r="Q35" i="3"/>
  <c r="O35" i="3" s="1"/>
  <c r="Q34" i="3"/>
  <c r="O34" i="3" s="1"/>
  <c r="Q33" i="3"/>
  <c r="O33" i="3" s="1"/>
  <c r="Q32" i="3"/>
  <c r="O32" i="3" s="1"/>
  <c r="Q31" i="3"/>
  <c r="O31" i="3" s="1"/>
  <c r="Q30" i="3"/>
  <c r="O30" i="3" s="1"/>
  <c r="Q29" i="3"/>
  <c r="O29" i="3" s="1"/>
  <c r="Q28" i="3"/>
  <c r="O28" i="3" s="1"/>
  <c r="Q25" i="3"/>
  <c r="O25" i="3" s="1"/>
  <c r="Q24" i="3"/>
  <c r="O24" i="3" s="1"/>
  <c r="Q23" i="3"/>
  <c r="O23" i="3" s="1"/>
  <c r="Q21" i="3"/>
  <c r="O21" i="3" s="1"/>
  <c r="Q20" i="3"/>
  <c r="O20" i="3" s="1"/>
  <c r="Q19" i="3"/>
  <c r="O19" i="3" s="1"/>
  <c r="Q18" i="3"/>
  <c r="O18" i="3" s="1"/>
  <c r="Q17" i="3"/>
  <c r="O17" i="3" s="1"/>
  <c r="Q16" i="3"/>
  <c r="O16" i="3" s="1"/>
  <c r="Q15" i="3"/>
  <c r="O15" i="3" s="1"/>
  <c r="Q13" i="3"/>
  <c r="O13" i="3" s="1"/>
  <c r="Q11" i="3"/>
  <c r="O11" i="3" s="1"/>
  <c r="R27" i="3"/>
  <c r="P27" i="3" s="1"/>
  <c r="Q26" i="3"/>
  <c r="O26" i="3" s="1"/>
  <c r="Q22" i="3"/>
  <c r="O22" i="3" s="1"/>
  <c r="Q14" i="3"/>
  <c r="O14" i="3" s="1"/>
  <c r="Q27" i="3"/>
  <c r="O27" i="3" s="1"/>
  <c r="Q10" i="3"/>
  <c r="O10" i="3" s="1"/>
  <c r="R26" i="3"/>
  <c r="P26" i="3" s="1"/>
  <c r="R17" i="3"/>
  <c r="P17" i="3" s="1"/>
  <c r="R14" i="3"/>
  <c r="P14" i="3" s="1"/>
  <c r="R10" i="3"/>
  <c r="P10" i="3" s="1"/>
  <c r="I9" i="3"/>
  <c r="G9" i="3" s="1"/>
  <c r="J9" i="3"/>
  <c r="H9" i="3" s="1"/>
  <c r="R9" i="3"/>
  <c r="P9" i="3" s="1"/>
  <c r="Q9" i="3"/>
  <c r="O9" i="3" s="1"/>
</calcChain>
</file>

<file path=xl/sharedStrings.xml><?xml version="1.0" encoding="utf-8"?>
<sst xmlns="http://schemas.openxmlformats.org/spreadsheetml/2006/main" count="56" uniqueCount="52">
  <si>
    <t>BIL Sweden</t>
  </si>
  <si>
    <t>Fabrikat</t>
  </si>
  <si>
    <t>Alfa Romeo</t>
  </si>
  <si>
    <t>Audi</t>
  </si>
  <si>
    <t>BMW</t>
  </si>
  <si>
    <t>Chevrolet</t>
  </si>
  <si>
    <t>Chrysler</t>
  </si>
  <si>
    <t>Citroen</t>
  </si>
  <si>
    <t>Dacia</t>
  </si>
  <si>
    <t>Dodge</t>
  </si>
  <si>
    <t>Fiat</t>
  </si>
  <si>
    <t>Ford</t>
  </si>
  <si>
    <t>Honda</t>
  </si>
  <si>
    <t>Hyundai</t>
  </si>
  <si>
    <t>Iveco</t>
  </si>
  <si>
    <t>Jaguar</t>
  </si>
  <si>
    <t>Jeep</t>
  </si>
  <si>
    <t>Kia</t>
  </si>
  <si>
    <t>Lamborghini</t>
  </si>
  <si>
    <t>Land Rover</t>
  </si>
  <si>
    <t>Lexus</t>
  </si>
  <si>
    <t>Mazda</t>
  </si>
  <si>
    <t>Mercedes</t>
  </si>
  <si>
    <t>Mini</t>
  </si>
  <si>
    <t>Mitsubishi</t>
  </si>
  <si>
    <t>Nissan</t>
  </si>
  <si>
    <t>Opel</t>
  </si>
  <si>
    <t>Porsche</t>
  </si>
  <si>
    <t>Renault</t>
  </si>
  <si>
    <t>Seat</t>
  </si>
  <si>
    <t>Skoda</t>
  </si>
  <si>
    <t>Smart</t>
  </si>
  <si>
    <t>Subaru</t>
  </si>
  <si>
    <t>Suzuki</t>
  </si>
  <si>
    <t>Toyota</t>
  </si>
  <si>
    <t>Volkswagen</t>
  </si>
  <si>
    <t>Volvo</t>
  </si>
  <si>
    <t>Övriga</t>
  </si>
  <si>
    <t>fysiska</t>
  </si>
  <si>
    <t>juridiska</t>
  </si>
  <si>
    <t>Fördelning mellan fysiska och juridiska personer.</t>
  </si>
  <si>
    <t>totalt</t>
  </si>
  <si>
    <t>Nyregistrerade personbilar (inkl. bilföretag).</t>
  </si>
  <si>
    <t>andel juridiska %</t>
  </si>
  <si>
    <t>Lancia</t>
  </si>
  <si>
    <t>Cadillac</t>
  </si>
  <si>
    <t>Ssangyong</t>
  </si>
  <si>
    <t>Peugeot</t>
  </si>
  <si>
    <t>Tesla</t>
  </si>
  <si>
    <t>2021.04.01</t>
  </si>
  <si>
    <t>januari-mars</t>
  </si>
  <si>
    <t>mars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</si>
</sst>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6" x14ac:knownFonts="1">
    <font>
      <sz val="10"/>
      <name val="Arial"/>
    </font>
    <font>
      <b/>
      <u/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u/>
      <sz val="11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0">
    <xf numFmtId="0" fontId="0" fillId="0" borderId="0" xfId="0"/>
    <xf numFmtId="49" fontId="0" fillId="0" borderId="0" xfId="0" applyNumberFormat="1"/>
    <xf numFmtId="0" fontId="0" fillId="0" borderId="1" xfId="0" applyBorder="1" applyAlignment="1">
      <alignment horizontal="center"/>
    </xf>
    <xf numFmtId="0" fontId="1" fillId="0" borderId="0" xfId="0" applyFont="1"/>
    <xf numFmtId="0" fontId="0" fillId="0" borderId="0" xfId="0" applyBorder="1"/>
    <xf numFmtId="49" fontId="0" fillId="0" borderId="2" xfId="0" applyNumberFormat="1" applyBorder="1"/>
    <xf numFmtId="0" fontId="0" fillId="0" borderId="3" xfId="0" applyBorder="1" applyAlignment="1">
      <alignment horizontal="center"/>
    </xf>
    <xf numFmtId="0" fontId="0" fillId="0" borderId="4" xfId="0" applyBorder="1"/>
    <xf numFmtId="0" fontId="4" fillId="0" borderId="0" xfId="0" applyFont="1" applyFill="1" applyBorder="1"/>
    <xf numFmtId="0" fontId="0" fillId="0" borderId="0" xfId="0" applyFill="1"/>
    <xf numFmtId="0" fontId="4" fillId="0" borderId="0" xfId="0" applyFont="1" applyFill="1"/>
    <xf numFmtId="0" fontId="0" fillId="0" borderId="6" xfId="0" applyBorder="1"/>
    <xf numFmtId="0" fontId="0" fillId="0" borderId="5" xfId="0" applyBorder="1"/>
    <xf numFmtId="0" fontId="3" fillId="0" borderId="7" xfId="0" applyFont="1" applyFill="1" applyBorder="1"/>
    <xf numFmtId="0" fontId="5" fillId="0" borderId="0" xfId="0" applyFont="1"/>
    <xf numFmtId="0" fontId="0" fillId="0" borderId="9" xfId="0" applyBorder="1" applyAlignment="1">
      <alignment horizontal="center"/>
    </xf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49" fontId="0" fillId="0" borderId="21" xfId="0" applyNumberFormat="1" applyBorder="1"/>
    <xf numFmtId="49" fontId="0" fillId="0" borderId="22" xfId="0" applyNumberFormat="1" applyBorder="1"/>
    <xf numFmtId="49" fontId="5" fillId="0" borderId="22" xfId="0" applyNumberFormat="1" applyFont="1" applyBorder="1"/>
    <xf numFmtId="49" fontId="0" fillId="0" borderId="23" xfId="0" applyNumberFormat="1" applyBorder="1"/>
    <xf numFmtId="0" fontId="3" fillId="0" borderId="24" xfId="0" applyFont="1" applyBorder="1"/>
    <xf numFmtId="0" fontId="3" fillId="0" borderId="25" xfId="0" applyFont="1" applyBorder="1"/>
    <xf numFmtId="164" fontId="5" fillId="0" borderId="19" xfId="0" applyNumberFormat="1" applyFont="1" applyBorder="1"/>
    <xf numFmtId="164" fontId="5" fillId="0" borderId="20" xfId="0" applyNumberFormat="1" applyFont="1" applyBorder="1"/>
    <xf numFmtId="0" fontId="3" fillId="0" borderId="26" xfId="0" applyFont="1" applyBorder="1"/>
    <xf numFmtId="0" fontId="3" fillId="0" borderId="27" xfId="0" applyFont="1" applyBorder="1"/>
    <xf numFmtId="0" fontId="3" fillId="0" borderId="28" xfId="0" applyFont="1" applyBorder="1"/>
    <xf numFmtId="0" fontId="3" fillId="0" borderId="29" xfId="0" applyFont="1" applyBorder="1"/>
    <xf numFmtId="164" fontId="5" fillId="0" borderId="30" xfId="0" applyNumberFormat="1" applyFont="1" applyBorder="1"/>
    <xf numFmtId="0" fontId="3" fillId="0" borderId="31" xfId="0" applyFont="1" applyBorder="1"/>
    <xf numFmtId="0" fontId="3" fillId="0" borderId="32" xfId="0" applyFont="1" applyBorder="1"/>
    <xf numFmtId="0" fontId="3" fillId="0" borderId="33" xfId="0" applyFont="1" applyBorder="1"/>
    <xf numFmtId="164" fontId="3" fillId="0" borderId="8" xfId="0" applyNumberFormat="1" applyFont="1" applyBorder="1"/>
    <xf numFmtId="0" fontId="3" fillId="0" borderId="7" xfId="0" applyFont="1" applyBorder="1"/>
    <xf numFmtId="0" fontId="3" fillId="0" borderId="14" xfId="0" applyFont="1" applyBorder="1"/>
    <xf numFmtId="0" fontId="5" fillId="0" borderId="18" xfId="0" applyFont="1" applyBorder="1"/>
    <xf numFmtId="49" fontId="0" fillId="0" borderId="6" xfId="0" applyNumberFormat="1" applyFill="1" applyBorder="1"/>
    <xf numFmtId="164" fontId="5" fillId="0" borderId="34" xfId="0" applyNumberFormat="1" applyFont="1" applyBorder="1"/>
    <xf numFmtId="164" fontId="5" fillId="0" borderId="35" xfId="0" applyNumberFormat="1" applyFont="1" applyBorder="1"/>
    <xf numFmtId="164" fontId="5" fillId="0" borderId="36" xfId="0" applyNumberFormat="1" applyFont="1" applyBorder="1"/>
    <xf numFmtId="0" fontId="0" fillId="0" borderId="37" xfId="0" applyBorder="1"/>
    <xf numFmtId="0" fontId="5" fillId="0" borderId="38" xfId="0" applyFont="1" applyBorder="1"/>
    <xf numFmtId="0" fontId="0" fillId="0" borderId="38" xfId="0" applyBorder="1"/>
    <xf numFmtId="0" fontId="0" fillId="0" borderId="39" xfId="0" applyBorder="1"/>
    <xf numFmtId="0" fontId="0" fillId="0" borderId="40" xfId="0" applyBorder="1"/>
    <xf numFmtId="0" fontId="0" fillId="0" borderId="41" xfId="0" applyBorder="1"/>
    <xf numFmtId="0" fontId="0" fillId="0" borderId="1" xfId="0" applyBorder="1" applyAlignment="1">
      <alignment horizontal="center" shrinkToFit="1"/>
    </xf>
    <xf numFmtId="0" fontId="0" fillId="0" borderId="9" xfId="0" applyBorder="1" applyAlignment="1">
      <alignment horizontal="center" shrinkToFit="1"/>
    </xf>
    <xf numFmtId="0" fontId="0" fillId="0" borderId="2" xfId="0" applyBorder="1" applyAlignment="1">
      <alignment horizontal="center" shrinkToFit="1"/>
    </xf>
    <xf numFmtId="0" fontId="0" fillId="0" borderId="10" xfId="0" applyBorder="1" applyAlignment="1">
      <alignment horizontal="center" shrinkToFit="1"/>
    </xf>
    <xf numFmtId="0" fontId="5" fillId="0" borderId="11" xfId="0" applyFont="1" applyBorder="1" applyAlignment="1">
      <alignment horizontal="center" shrinkToFit="1"/>
    </xf>
    <xf numFmtId="0" fontId="0" fillId="0" borderId="12" xfId="0" applyBorder="1" applyAlignment="1">
      <alignment horizontal="center" shrinkToFit="1"/>
    </xf>
    <xf numFmtId="0" fontId="0" fillId="0" borderId="13" xfId="0" applyBorder="1" applyAlignment="1">
      <alignment horizontal="center" shrinkToFit="1"/>
    </xf>
    <xf numFmtId="0" fontId="0" fillId="0" borderId="12" xfId="0" applyBorder="1" applyAlignment="1">
      <alignment shrinkToFit="1"/>
    </xf>
    <xf numFmtId="0" fontId="0" fillId="0" borderId="13" xfId="0" applyBorder="1" applyAlignment="1">
      <alignment shrinkToFit="1"/>
    </xf>
    <xf numFmtId="0" fontId="0" fillId="0" borderId="3" xfId="0" applyBorder="1" applyAlignment="1">
      <alignment horizontal="center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R51"/>
  <sheetViews>
    <sheetView tabSelected="1" zoomScale="80" zoomScaleNormal="80" workbookViewId="0">
      <selection activeCell="C5" sqref="C5:J5"/>
    </sheetView>
  </sheetViews>
  <sheetFormatPr baseColWidth="10" defaultColWidth="8.83203125" defaultRowHeight="13" x14ac:dyDescent="0.15"/>
  <cols>
    <col min="1" max="1" width="4.5" customWidth="1"/>
    <col min="2" max="2" width="12.6640625" bestFit="1" customWidth="1"/>
    <col min="3" max="3" width="11" bestFit="1" customWidth="1"/>
    <col min="7" max="7" width="7.5" bestFit="1" customWidth="1"/>
    <col min="8" max="8" width="7.83203125" customWidth="1"/>
    <col min="9" max="10" width="8" bestFit="1" customWidth="1"/>
    <col min="15" max="15" width="8.1640625" customWidth="1"/>
    <col min="16" max="16" width="8.6640625" customWidth="1"/>
    <col min="17" max="18" width="10.5" bestFit="1" customWidth="1"/>
  </cols>
  <sheetData>
    <row r="2" spans="1:18" x14ac:dyDescent="0.15">
      <c r="B2" s="1" t="s">
        <v>0</v>
      </c>
    </row>
    <row r="3" spans="1:18" x14ac:dyDescent="0.15">
      <c r="B3" s="1" t="s">
        <v>42</v>
      </c>
    </row>
    <row r="4" spans="1:18" ht="14" thickBot="1" x14ac:dyDescent="0.2">
      <c r="B4" s="1" t="s">
        <v>40</v>
      </c>
      <c r="N4" s="14" t="s">
        <v>49</v>
      </c>
    </row>
    <row r="5" spans="1:18" x14ac:dyDescent="0.15">
      <c r="C5" s="54" t="s">
        <v>51</v>
      </c>
      <c r="D5" s="55"/>
      <c r="E5" s="55"/>
      <c r="F5" s="55"/>
      <c r="G5" s="55"/>
      <c r="H5" s="55"/>
      <c r="I5" s="55"/>
      <c r="J5" s="56"/>
      <c r="K5" s="54" t="s">
        <v>50</v>
      </c>
      <c r="L5" s="55"/>
      <c r="M5" s="55"/>
      <c r="N5" s="55"/>
      <c r="O5" s="55"/>
      <c r="P5" s="55"/>
      <c r="Q5" s="57"/>
      <c r="R5" s="58"/>
    </row>
    <row r="6" spans="1:18" x14ac:dyDescent="0.15">
      <c r="C6" s="59" t="s">
        <v>38</v>
      </c>
      <c r="D6" s="50"/>
      <c r="E6" s="50" t="s">
        <v>39</v>
      </c>
      <c r="F6" s="50"/>
      <c r="G6" s="50" t="s">
        <v>43</v>
      </c>
      <c r="H6" s="52"/>
      <c r="I6" s="52" t="s">
        <v>41</v>
      </c>
      <c r="J6" s="53"/>
      <c r="K6" s="59" t="s">
        <v>38</v>
      </c>
      <c r="L6" s="50"/>
      <c r="M6" s="50" t="s">
        <v>39</v>
      </c>
      <c r="N6" s="50"/>
      <c r="O6" s="50" t="s">
        <v>43</v>
      </c>
      <c r="P6" s="52"/>
      <c r="Q6" s="50" t="s">
        <v>41</v>
      </c>
      <c r="R6" s="51"/>
    </row>
    <row r="7" spans="1:18" x14ac:dyDescent="0.15">
      <c r="A7" s="1"/>
      <c r="B7" s="5" t="s">
        <v>1</v>
      </c>
      <c r="C7" s="6">
        <v>2021</v>
      </c>
      <c r="D7" s="2">
        <v>2020</v>
      </c>
      <c r="E7" s="6">
        <v>2021</v>
      </c>
      <c r="F7" s="2">
        <v>2020</v>
      </c>
      <c r="G7" s="6">
        <v>2021</v>
      </c>
      <c r="H7" s="2">
        <v>2020</v>
      </c>
      <c r="I7" s="6">
        <v>2021</v>
      </c>
      <c r="J7" s="2">
        <v>2020</v>
      </c>
      <c r="K7" s="6">
        <v>2021</v>
      </c>
      <c r="L7" s="2">
        <v>2020</v>
      </c>
      <c r="M7" s="6">
        <v>2021</v>
      </c>
      <c r="N7" s="2">
        <v>2020</v>
      </c>
      <c r="O7" s="6">
        <v>2021</v>
      </c>
      <c r="P7" s="2">
        <v>2020</v>
      </c>
      <c r="Q7" s="6">
        <v>2021</v>
      </c>
      <c r="R7" s="15">
        <v>2020</v>
      </c>
    </row>
    <row r="8" spans="1:18" ht="14" thickBot="1" x14ac:dyDescent="0.2">
      <c r="C8" s="7"/>
      <c r="D8" s="4"/>
      <c r="E8" s="4"/>
      <c r="F8" s="4"/>
      <c r="G8" s="4"/>
      <c r="H8" s="4"/>
      <c r="I8" s="11"/>
      <c r="J8" s="12"/>
      <c r="K8" s="7"/>
      <c r="L8" s="4"/>
      <c r="M8" s="4"/>
      <c r="N8" s="4"/>
      <c r="O8" s="4"/>
      <c r="P8" s="4"/>
      <c r="Q8" s="11"/>
      <c r="R8" s="12"/>
    </row>
    <row r="9" spans="1:18" x14ac:dyDescent="0.15">
      <c r="A9" s="1"/>
      <c r="B9" s="20" t="s">
        <v>2</v>
      </c>
      <c r="C9" s="16">
        <v>4</v>
      </c>
      <c r="D9" s="17">
        <v>3</v>
      </c>
      <c r="E9" s="17">
        <v>18</v>
      </c>
      <c r="F9" s="44">
        <v>10</v>
      </c>
      <c r="G9" s="41">
        <f t="shared" ref="G9:H25" si="0">IF(E9=0,"",SUM(E9/I9))</f>
        <v>0.81818181818181823</v>
      </c>
      <c r="H9" s="26">
        <f t="shared" si="0"/>
        <v>0.76923076923076927</v>
      </c>
      <c r="I9" s="30">
        <f>SUM(C9,E9)</f>
        <v>22</v>
      </c>
      <c r="J9" s="28">
        <f>SUM(D9,F9)</f>
        <v>13</v>
      </c>
      <c r="K9" s="16">
        <v>6</v>
      </c>
      <c r="L9" s="17">
        <v>10</v>
      </c>
      <c r="M9" s="17">
        <v>29</v>
      </c>
      <c r="N9" s="44">
        <v>65</v>
      </c>
      <c r="O9" s="41">
        <f t="shared" ref="O9:P44" si="1">IF(M9=0,"",SUM(M9/Q9))</f>
        <v>0.82857142857142863</v>
      </c>
      <c r="P9" s="26">
        <f t="shared" si="1"/>
        <v>0.8666666666666667</v>
      </c>
      <c r="Q9" s="28">
        <f>SUM(K9,M9)</f>
        <v>35</v>
      </c>
      <c r="R9" s="24">
        <f>SUM(L9,N9)</f>
        <v>75</v>
      </c>
    </row>
    <row r="10" spans="1:18" x14ac:dyDescent="0.15">
      <c r="A10" s="1"/>
      <c r="B10" s="21" t="s">
        <v>3</v>
      </c>
      <c r="C10" s="18">
        <v>936</v>
      </c>
      <c r="D10" s="39">
        <v>830</v>
      </c>
      <c r="E10" s="39">
        <v>1095</v>
      </c>
      <c r="F10" s="45">
        <v>1396</v>
      </c>
      <c r="G10" s="42">
        <f t="shared" si="0"/>
        <v>0.53914327917282123</v>
      </c>
      <c r="H10" s="27">
        <f t="shared" si="0"/>
        <v>0.62713387241689134</v>
      </c>
      <c r="I10" s="31">
        <f t="shared" ref="I10:I44" si="2">SUM(C10,E10)</f>
        <v>2031</v>
      </c>
      <c r="J10" s="29">
        <f t="shared" ref="J10:J44" si="3">SUM(D10,F10)</f>
        <v>2226</v>
      </c>
      <c r="K10" s="18">
        <v>1948</v>
      </c>
      <c r="L10" s="39">
        <v>1593</v>
      </c>
      <c r="M10" s="39">
        <v>2363</v>
      </c>
      <c r="N10" s="45">
        <v>3136</v>
      </c>
      <c r="O10" s="42">
        <f t="shared" si="1"/>
        <v>0.54813268383205749</v>
      </c>
      <c r="P10" s="27">
        <f t="shared" si="1"/>
        <v>0.66314231338549379</v>
      </c>
      <c r="Q10" s="29">
        <f t="shared" ref="Q10:Q44" si="4">SUM(K10,M10)</f>
        <v>4311</v>
      </c>
      <c r="R10" s="25">
        <f t="shared" ref="R10:R44" si="5">SUM(L10,N10)</f>
        <v>4729</v>
      </c>
    </row>
    <row r="11" spans="1:18" x14ac:dyDescent="0.15">
      <c r="A11" s="1"/>
      <c r="B11" s="21" t="s">
        <v>4</v>
      </c>
      <c r="C11" s="18">
        <v>572</v>
      </c>
      <c r="D11" s="39">
        <v>355</v>
      </c>
      <c r="E11" s="39">
        <v>2029</v>
      </c>
      <c r="F11" s="45">
        <v>1320</v>
      </c>
      <c r="G11" s="42">
        <f t="shared" si="0"/>
        <v>0.78008458285274895</v>
      </c>
      <c r="H11" s="27">
        <f t="shared" si="0"/>
        <v>0.78805970149253735</v>
      </c>
      <c r="I11" s="31">
        <f t="shared" si="2"/>
        <v>2601</v>
      </c>
      <c r="J11" s="29">
        <f t="shared" si="3"/>
        <v>1675</v>
      </c>
      <c r="K11" s="18">
        <v>1148</v>
      </c>
      <c r="L11" s="39">
        <v>738</v>
      </c>
      <c r="M11" s="39">
        <v>4139</v>
      </c>
      <c r="N11" s="45">
        <v>3338</v>
      </c>
      <c r="O11" s="42">
        <f t="shared" si="1"/>
        <v>0.78286362776621898</v>
      </c>
      <c r="P11" s="27">
        <f t="shared" si="1"/>
        <v>0.8189401373895977</v>
      </c>
      <c r="Q11" s="29">
        <f t="shared" si="4"/>
        <v>5287</v>
      </c>
      <c r="R11" s="25">
        <f t="shared" si="5"/>
        <v>4076</v>
      </c>
    </row>
    <row r="12" spans="1:18" x14ac:dyDescent="0.15">
      <c r="A12" s="1"/>
      <c r="B12" s="22" t="s">
        <v>45</v>
      </c>
      <c r="C12" s="18">
        <v>0</v>
      </c>
      <c r="D12" s="39">
        <v>0</v>
      </c>
      <c r="E12" s="39">
        <v>3</v>
      </c>
      <c r="F12" s="45">
        <v>0</v>
      </c>
      <c r="G12" s="42">
        <f t="shared" si="0"/>
        <v>1</v>
      </c>
      <c r="H12" s="27" t="str">
        <f t="shared" si="0"/>
        <v/>
      </c>
      <c r="I12" s="31">
        <f t="shared" si="2"/>
        <v>3</v>
      </c>
      <c r="J12" s="29">
        <f t="shared" si="3"/>
        <v>0</v>
      </c>
      <c r="K12" s="18">
        <v>0</v>
      </c>
      <c r="L12" s="39">
        <v>0</v>
      </c>
      <c r="M12" s="39">
        <v>4</v>
      </c>
      <c r="N12" s="45">
        <v>0</v>
      </c>
      <c r="O12" s="42">
        <f t="shared" si="1"/>
        <v>1</v>
      </c>
      <c r="P12" s="27" t="str">
        <f t="shared" si="1"/>
        <v/>
      </c>
      <c r="Q12" s="29">
        <f t="shared" si="4"/>
        <v>4</v>
      </c>
      <c r="R12" s="25">
        <f t="shared" si="5"/>
        <v>0</v>
      </c>
    </row>
    <row r="13" spans="1:18" x14ac:dyDescent="0.15">
      <c r="A13" s="1"/>
      <c r="B13" s="21" t="s">
        <v>5</v>
      </c>
      <c r="C13" s="18">
        <v>0</v>
      </c>
      <c r="D13" s="39">
        <v>0</v>
      </c>
      <c r="E13" s="39">
        <v>5</v>
      </c>
      <c r="F13" s="45">
        <v>0</v>
      </c>
      <c r="G13" s="42">
        <f t="shared" si="0"/>
        <v>1</v>
      </c>
      <c r="H13" s="27" t="str">
        <f t="shared" si="0"/>
        <v/>
      </c>
      <c r="I13" s="31">
        <f t="shared" si="2"/>
        <v>5</v>
      </c>
      <c r="J13" s="29">
        <f t="shared" si="3"/>
        <v>0</v>
      </c>
      <c r="K13" s="18">
        <v>1</v>
      </c>
      <c r="L13" s="39">
        <v>0</v>
      </c>
      <c r="M13" s="39">
        <v>8</v>
      </c>
      <c r="N13" s="45">
        <v>0</v>
      </c>
      <c r="O13" s="42">
        <f t="shared" si="1"/>
        <v>0.88888888888888884</v>
      </c>
      <c r="P13" s="27" t="str">
        <f t="shared" si="1"/>
        <v/>
      </c>
      <c r="Q13" s="29">
        <f t="shared" si="4"/>
        <v>9</v>
      </c>
      <c r="R13" s="25">
        <f t="shared" si="5"/>
        <v>0</v>
      </c>
    </row>
    <row r="14" spans="1:18" x14ac:dyDescent="0.15">
      <c r="A14" s="1"/>
      <c r="B14" s="21" t="s">
        <v>6</v>
      </c>
      <c r="C14" s="18">
        <v>0</v>
      </c>
      <c r="D14" s="39">
        <v>0</v>
      </c>
      <c r="E14" s="39">
        <v>0</v>
      </c>
      <c r="F14" s="45">
        <v>0</v>
      </c>
      <c r="G14" s="42" t="str">
        <f t="shared" si="0"/>
        <v/>
      </c>
      <c r="H14" s="27" t="str">
        <f t="shared" si="0"/>
        <v/>
      </c>
      <c r="I14" s="31">
        <f t="shared" si="2"/>
        <v>0</v>
      </c>
      <c r="J14" s="29">
        <f t="shared" si="3"/>
        <v>0</v>
      </c>
      <c r="K14" s="18">
        <v>0</v>
      </c>
      <c r="L14" s="39">
        <v>0</v>
      </c>
      <c r="M14" s="39">
        <v>0</v>
      </c>
      <c r="N14" s="45">
        <v>0</v>
      </c>
      <c r="O14" s="42" t="str">
        <f t="shared" si="1"/>
        <v/>
      </c>
      <c r="P14" s="27" t="str">
        <f t="shared" si="1"/>
        <v/>
      </c>
      <c r="Q14" s="29">
        <f t="shared" si="4"/>
        <v>0</v>
      </c>
      <c r="R14" s="25">
        <f t="shared" si="5"/>
        <v>0</v>
      </c>
    </row>
    <row r="15" spans="1:18" x14ac:dyDescent="0.15">
      <c r="A15" s="1"/>
      <c r="B15" s="21" t="s">
        <v>7</v>
      </c>
      <c r="C15" s="18">
        <v>223</v>
      </c>
      <c r="D15" s="39">
        <v>63</v>
      </c>
      <c r="E15" s="39">
        <v>393</v>
      </c>
      <c r="F15" s="45">
        <v>120</v>
      </c>
      <c r="G15" s="42">
        <f t="shared" si="0"/>
        <v>0.63798701298701299</v>
      </c>
      <c r="H15" s="27">
        <f t="shared" si="0"/>
        <v>0.65573770491803274</v>
      </c>
      <c r="I15" s="31">
        <f t="shared" si="2"/>
        <v>616</v>
      </c>
      <c r="J15" s="29">
        <f t="shared" si="3"/>
        <v>183</v>
      </c>
      <c r="K15" s="18">
        <v>409</v>
      </c>
      <c r="L15" s="39">
        <v>96</v>
      </c>
      <c r="M15" s="39">
        <v>736</v>
      </c>
      <c r="N15" s="45">
        <v>309</v>
      </c>
      <c r="O15" s="42">
        <f t="shared" si="1"/>
        <v>0.64279475982532752</v>
      </c>
      <c r="P15" s="27">
        <f t="shared" si="1"/>
        <v>0.76296296296296295</v>
      </c>
      <c r="Q15" s="29">
        <f t="shared" si="4"/>
        <v>1145</v>
      </c>
      <c r="R15" s="25">
        <f t="shared" si="5"/>
        <v>405</v>
      </c>
    </row>
    <row r="16" spans="1:18" x14ac:dyDescent="0.15">
      <c r="A16" s="1"/>
      <c r="B16" s="21" t="s">
        <v>8</v>
      </c>
      <c r="C16" s="18">
        <v>117</v>
      </c>
      <c r="D16" s="19">
        <v>121</v>
      </c>
      <c r="E16" s="19">
        <v>211</v>
      </c>
      <c r="F16" s="46">
        <v>65</v>
      </c>
      <c r="G16" s="42">
        <f t="shared" si="0"/>
        <v>0.64329268292682928</v>
      </c>
      <c r="H16" s="27">
        <f t="shared" si="0"/>
        <v>0.34946236559139787</v>
      </c>
      <c r="I16" s="31">
        <f t="shared" si="2"/>
        <v>328</v>
      </c>
      <c r="J16" s="29">
        <f t="shared" si="3"/>
        <v>186</v>
      </c>
      <c r="K16" s="18">
        <v>220</v>
      </c>
      <c r="L16" s="19">
        <v>216</v>
      </c>
      <c r="M16" s="19">
        <v>276</v>
      </c>
      <c r="N16" s="46">
        <v>150</v>
      </c>
      <c r="O16" s="42">
        <f t="shared" si="1"/>
        <v>0.55645161290322576</v>
      </c>
      <c r="P16" s="27">
        <f t="shared" si="1"/>
        <v>0.4098360655737705</v>
      </c>
      <c r="Q16" s="29">
        <f t="shared" si="4"/>
        <v>496</v>
      </c>
      <c r="R16" s="25">
        <f t="shared" si="5"/>
        <v>366</v>
      </c>
    </row>
    <row r="17" spans="1:18" x14ac:dyDescent="0.15">
      <c r="A17" s="1"/>
      <c r="B17" s="21" t="s">
        <v>9</v>
      </c>
      <c r="C17" s="18">
        <v>0</v>
      </c>
      <c r="D17" s="19">
        <v>1</v>
      </c>
      <c r="E17" s="19">
        <v>0</v>
      </c>
      <c r="F17" s="46">
        <v>1</v>
      </c>
      <c r="G17" s="42" t="str">
        <f t="shared" si="0"/>
        <v/>
      </c>
      <c r="H17" s="27">
        <f t="shared" si="0"/>
        <v>0.5</v>
      </c>
      <c r="I17" s="31">
        <f t="shared" si="2"/>
        <v>0</v>
      </c>
      <c r="J17" s="29">
        <f t="shared" si="3"/>
        <v>2</v>
      </c>
      <c r="K17" s="18">
        <v>0</v>
      </c>
      <c r="L17" s="19">
        <v>1</v>
      </c>
      <c r="M17" s="19">
        <v>1</v>
      </c>
      <c r="N17" s="46">
        <v>1</v>
      </c>
      <c r="O17" s="42">
        <f t="shared" si="1"/>
        <v>1</v>
      </c>
      <c r="P17" s="27">
        <f t="shared" si="1"/>
        <v>0.5</v>
      </c>
      <c r="Q17" s="29">
        <f t="shared" si="4"/>
        <v>1</v>
      </c>
      <c r="R17" s="25">
        <f t="shared" si="5"/>
        <v>2</v>
      </c>
    </row>
    <row r="18" spans="1:18" x14ac:dyDescent="0.15">
      <c r="A18" s="1"/>
      <c r="B18" s="21" t="s">
        <v>10</v>
      </c>
      <c r="C18" s="18">
        <v>481</v>
      </c>
      <c r="D18" s="19">
        <v>210</v>
      </c>
      <c r="E18" s="19">
        <v>583</v>
      </c>
      <c r="F18" s="46">
        <v>66</v>
      </c>
      <c r="G18" s="42">
        <f t="shared" si="0"/>
        <v>0.54793233082706772</v>
      </c>
      <c r="H18" s="27">
        <f t="shared" si="0"/>
        <v>0.2391304347826087</v>
      </c>
      <c r="I18" s="31">
        <f t="shared" si="2"/>
        <v>1064</v>
      </c>
      <c r="J18" s="29">
        <f t="shared" si="3"/>
        <v>276</v>
      </c>
      <c r="K18" s="18">
        <v>645</v>
      </c>
      <c r="L18" s="19">
        <v>334</v>
      </c>
      <c r="M18" s="19">
        <v>720</v>
      </c>
      <c r="N18" s="46">
        <v>404</v>
      </c>
      <c r="O18" s="42">
        <f t="shared" si="1"/>
        <v>0.52747252747252749</v>
      </c>
      <c r="P18" s="27">
        <f t="shared" si="1"/>
        <v>0.54742547425474253</v>
      </c>
      <c r="Q18" s="29">
        <f t="shared" si="4"/>
        <v>1365</v>
      </c>
      <c r="R18" s="25">
        <f t="shared" si="5"/>
        <v>738</v>
      </c>
    </row>
    <row r="19" spans="1:18" x14ac:dyDescent="0.15">
      <c r="A19" s="1"/>
      <c r="B19" s="21" t="s">
        <v>11</v>
      </c>
      <c r="C19" s="18">
        <v>371</v>
      </c>
      <c r="D19" s="19">
        <v>187</v>
      </c>
      <c r="E19" s="19">
        <v>649</v>
      </c>
      <c r="F19" s="46">
        <v>300</v>
      </c>
      <c r="G19" s="42">
        <f t="shared" si="0"/>
        <v>0.63627450980392153</v>
      </c>
      <c r="H19" s="27">
        <f t="shared" si="0"/>
        <v>0.61601642710472282</v>
      </c>
      <c r="I19" s="31">
        <f t="shared" si="2"/>
        <v>1020</v>
      </c>
      <c r="J19" s="29">
        <f t="shared" si="3"/>
        <v>487</v>
      </c>
      <c r="K19" s="18">
        <v>611</v>
      </c>
      <c r="L19" s="19">
        <v>360</v>
      </c>
      <c r="M19" s="19">
        <v>997</v>
      </c>
      <c r="N19" s="46">
        <v>630</v>
      </c>
      <c r="O19" s="42">
        <f t="shared" si="1"/>
        <v>0.62002487562189057</v>
      </c>
      <c r="P19" s="27">
        <f t="shared" si="1"/>
        <v>0.63636363636363635</v>
      </c>
      <c r="Q19" s="29">
        <f t="shared" si="4"/>
        <v>1608</v>
      </c>
      <c r="R19" s="25">
        <f t="shared" si="5"/>
        <v>990</v>
      </c>
    </row>
    <row r="20" spans="1:18" x14ac:dyDescent="0.15">
      <c r="A20" s="1"/>
      <c r="B20" s="21" t="s">
        <v>12</v>
      </c>
      <c r="C20" s="18">
        <v>69</v>
      </c>
      <c r="D20" s="19">
        <v>49</v>
      </c>
      <c r="E20" s="19">
        <v>102</v>
      </c>
      <c r="F20" s="46">
        <v>23</v>
      </c>
      <c r="G20" s="42">
        <f t="shared" si="0"/>
        <v>0.59649122807017541</v>
      </c>
      <c r="H20" s="27">
        <f t="shared" si="0"/>
        <v>0.31944444444444442</v>
      </c>
      <c r="I20" s="31">
        <f t="shared" si="2"/>
        <v>171</v>
      </c>
      <c r="J20" s="29">
        <f t="shared" si="3"/>
        <v>72</v>
      </c>
      <c r="K20" s="18">
        <v>110</v>
      </c>
      <c r="L20" s="19">
        <v>121</v>
      </c>
      <c r="M20" s="19">
        <v>201</v>
      </c>
      <c r="N20" s="46">
        <v>144</v>
      </c>
      <c r="O20" s="42">
        <f t="shared" si="1"/>
        <v>0.6463022508038585</v>
      </c>
      <c r="P20" s="27">
        <f t="shared" si="1"/>
        <v>0.54339622641509433</v>
      </c>
      <c r="Q20" s="29">
        <f t="shared" si="4"/>
        <v>311</v>
      </c>
      <c r="R20" s="25">
        <f t="shared" si="5"/>
        <v>265</v>
      </c>
    </row>
    <row r="21" spans="1:18" x14ac:dyDescent="0.15">
      <c r="A21" s="1"/>
      <c r="B21" s="21" t="s">
        <v>13</v>
      </c>
      <c r="C21" s="18">
        <v>580</v>
      </c>
      <c r="D21" s="19">
        <v>281</v>
      </c>
      <c r="E21" s="19">
        <v>404</v>
      </c>
      <c r="F21" s="46">
        <v>303</v>
      </c>
      <c r="G21" s="42">
        <f t="shared" si="0"/>
        <v>0.41056910569105692</v>
      </c>
      <c r="H21" s="27">
        <f t="shared" si="0"/>
        <v>0.51883561643835618</v>
      </c>
      <c r="I21" s="31">
        <f t="shared" si="2"/>
        <v>984</v>
      </c>
      <c r="J21" s="29">
        <f t="shared" si="3"/>
        <v>584</v>
      </c>
      <c r="K21" s="18">
        <v>1061</v>
      </c>
      <c r="L21" s="19">
        <v>732</v>
      </c>
      <c r="M21" s="19">
        <v>790</v>
      </c>
      <c r="N21" s="46">
        <v>680</v>
      </c>
      <c r="O21" s="42">
        <f t="shared" si="1"/>
        <v>0.42679632631010267</v>
      </c>
      <c r="P21" s="27">
        <f t="shared" si="1"/>
        <v>0.48158640226628896</v>
      </c>
      <c r="Q21" s="29">
        <f t="shared" si="4"/>
        <v>1851</v>
      </c>
      <c r="R21" s="25">
        <f t="shared" si="5"/>
        <v>1412</v>
      </c>
    </row>
    <row r="22" spans="1:18" x14ac:dyDescent="0.15">
      <c r="A22" s="1"/>
      <c r="B22" s="21" t="s">
        <v>14</v>
      </c>
      <c r="C22" s="18">
        <v>2</v>
      </c>
      <c r="D22" s="19">
        <v>0</v>
      </c>
      <c r="E22" s="19">
        <v>3</v>
      </c>
      <c r="F22" s="46">
        <v>0</v>
      </c>
      <c r="G22" s="42">
        <f t="shared" si="0"/>
        <v>0.6</v>
      </c>
      <c r="H22" s="27" t="str">
        <f t="shared" si="0"/>
        <v/>
      </c>
      <c r="I22" s="31">
        <f t="shared" si="2"/>
        <v>5</v>
      </c>
      <c r="J22" s="29">
        <f t="shared" si="3"/>
        <v>0</v>
      </c>
      <c r="K22" s="18">
        <v>6</v>
      </c>
      <c r="L22" s="19">
        <v>1</v>
      </c>
      <c r="M22" s="19">
        <v>5</v>
      </c>
      <c r="N22" s="46">
        <v>1</v>
      </c>
      <c r="O22" s="42">
        <f t="shared" si="1"/>
        <v>0.45454545454545453</v>
      </c>
      <c r="P22" s="27">
        <f t="shared" si="1"/>
        <v>0.5</v>
      </c>
      <c r="Q22" s="29">
        <f t="shared" si="4"/>
        <v>11</v>
      </c>
      <c r="R22" s="25">
        <f t="shared" si="5"/>
        <v>2</v>
      </c>
    </row>
    <row r="23" spans="1:18" x14ac:dyDescent="0.15">
      <c r="A23" s="1"/>
      <c r="B23" s="21" t="s">
        <v>15</v>
      </c>
      <c r="C23" s="18">
        <v>15</v>
      </c>
      <c r="D23" s="19">
        <v>11</v>
      </c>
      <c r="E23" s="19">
        <v>10</v>
      </c>
      <c r="F23" s="46">
        <v>20</v>
      </c>
      <c r="G23" s="42">
        <f t="shared" si="0"/>
        <v>0.4</v>
      </c>
      <c r="H23" s="27">
        <f t="shared" si="0"/>
        <v>0.64516129032258063</v>
      </c>
      <c r="I23" s="31">
        <f t="shared" si="2"/>
        <v>25</v>
      </c>
      <c r="J23" s="29">
        <f t="shared" si="3"/>
        <v>31</v>
      </c>
      <c r="K23" s="18">
        <v>24</v>
      </c>
      <c r="L23" s="19">
        <v>29</v>
      </c>
      <c r="M23" s="19">
        <v>23</v>
      </c>
      <c r="N23" s="46">
        <v>58</v>
      </c>
      <c r="O23" s="42">
        <f t="shared" si="1"/>
        <v>0.48936170212765956</v>
      </c>
      <c r="P23" s="27">
        <f t="shared" si="1"/>
        <v>0.66666666666666663</v>
      </c>
      <c r="Q23" s="29">
        <f t="shared" si="4"/>
        <v>47</v>
      </c>
      <c r="R23" s="25">
        <f t="shared" si="5"/>
        <v>87</v>
      </c>
    </row>
    <row r="24" spans="1:18" x14ac:dyDescent="0.15">
      <c r="A24" s="1"/>
      <c r="B24" s="21" t="s">
        <v>16</v>
      </c>
      <c r="C24" s="18">
        <v>23</v>
      </c>
      <c r="D24" s="19">
        <v>5</v>
      </c>
      <c r="E24" s="19">
        <v>82</v>
      </c>
      <c r="F24" s="46">
        <v>17</v>
      </c>
      <c r="G24" s="42">
        <f t="shared" si="0"/>
        <v>0.78095238095238095</v>
      </c>
      <c r="H24" s="27">
        <f t="shared" si="0"/>
        <v>0.77272727272727271</v>
      </c>
      <c r="I24" s="31">
        <f t="shared" si="2"/>
        <v>105</v>
      </c>
      <c r="J24" s="29">
        <f t="shared" si="3"/>
        <v>22</v>
      </c>
      <c r="K24" s="18">
        <v>40</v>
      </c>
      <c r="L24" s="19">
        <v>15</v>
      </c>
      <c r="M24" s="19">
        <v>120</v>
      </c>
      <c r="N24" s="46">
        <v>83</v>
      </c>
      <c r="O24" s="42">
        <f t="shared" si="1"/>
        <v>0.75</v>
      </c>
      <c r="P24" s="27">
        <f t="shared" si="1"/>
        <v>0.84693877551020413</v>
      </c>
      <c r="Q24" s="29">
        <f t="shared" si="4"/>
        <v>160</v>
      </c>
      <c r="R24" s="25">
        <f t="shared" si="5"/>
        <v>98</v>
      </c>
    </row>
    <row r="25" spans="1:18" x14ac:dyDescent="0.15">
      <c r="A25" s="1"/>
      <c r="B25" s="21" t="s">
        <v>17</v>
      </c>
      <c r="C25" s="18">
        <v>2251</v>
      </c>
      <c r="D25" s="19">
        <v>1487</v>
      </c>
      <c r="E25" s="19">
        <v>1329</v>
      </c>
      <c r="F25" s="46">
        <v>1010</v>
      </c>
      <c r="G25" s="42">
        <f t="shared" si="0"/>
        <v>0.37122905027932962</v>
      </c>
      <c r="H25" s="27">
        <f t="shared" si="0"/>
        <v>0.40448538245895072</v>
      </c>
      <c r="I25" s="31">
        <f t="shared" si="2"/>
        <v>3580</v>
      </c>
      <c r="J25" s="29">
        <f t="shared" si="3"/>
        <v>2497</v>
      </c>
      <c r="K25" s="18">
        <v>4628</v>
      </c>
      <c r="L25" s="19">
        <v>3260</v>
      </c>
      <c r="M25" s="19">
        <v>3159</v>
      </c>
      <c r="N25" s="46">
        <v>3387</v>
      </c>
      <c r="O25" s="42">
        <f t="shared" si="1"/>
        <v>0.40567612687813021</v>
      </c>
      <c r="P25" s="27">
        <f t="shared" si="1"/>
        <v>0.5095531818865654</v>
      </c>
      <c r="Q25" s="29">
        <f t="shared" si="4"/>
        <v>7787</v>
      </c>
      <c r="R25" s="25">
        <f t="shared" si="5"/>
        <v>6647</v>
      </c>
    </row>
    <row r="26" spans="1:18" x14ac:dyDescent="0.15">
      <c r="A26" s="1"/>
      <c r="B26" s="21" t="s">
        <v>18</v>
      </c>
      <c r="C26" s="18">
        <v>6</v>
      </c>
      <c r="D26" s="19">
        <v>1</v>
      </c>
      <c r="E26" s="19">
        <v>7</v>
      </c>
      <c r="F26" s="46">
        <v>0</v>
      </c>
      <c r="G26" s="42">
        <f t="shared" ref="G26:H44" si="6">IF(E26=0,"",SUM(E26/I26))</f>
        <v>0.53846153846153844</v>
      </c>
      <c r="H26" s="27" t="str">
        <f t="shared" si="6"/>
        <v/>
      </c>
      <c r="I26" s="31">
        <f t="shared" si="2"/>
        <v>13</v>
      </c>
      <c r="J26" s="29">
        <f t="shared" si="3"/>
        <v>1</v>
      </c>
      <c r="K26" s="18">
        <v>6</v>
      </c>
      <c r="L26" s="19">
        <v>3</v>
      </c>
      <c r="M26" s="19">
        <v>10</v>
      </c>
      <c r="N26" s="46">
        <v>2</v>
      </c>
      <c r="O26" s="42">
        <f t="shared" si="1"/>
        <v>0.625</v>
      </c>
      <c r="P26" s="27">
        <f t="shared" si="1"/>
        <v>0.4</v>
      </c>
      <c r="Q26" s="29">
        <f t="shared" si="4"/>
        <v>16</v>
      </c>
      <c r="R26" s="25">
        <f t="shared" si="5"/>
        <v>5</v>
      </c>
    </row>
    <row r="27" spans="1:18" x14ac:dyDescent="0.15">
      <c r="A27" s="1"/>
      <c r="B27" s="22" t="s">
        <v>44</v>
      </c>
      <c r="C27" s="18">
        <v>0</v>
      </c>
      <c r="D27" s="19">
        <v>0</v>
      </c>
      <c r="E27" s="19">
        <v>0</v>
      </c>
      <c r="F27" s="46">
        <v>0</v>
      </c>
      <c r="G27" s="42" t="str">
        <f t="shared" si="6"/>
        <v/>
      </c>
      <c r="H27" s="27" t="str">
        <f t="shared" si="6"/>
        <v/>
      </c>
      <c r="I27" s="31">
        <f>SUM(C27,E27)</f>
        <v>0</v>
      </c>
      <c r="J27" s="29">
        <f>SUM(D27,F27)</f>
        <v>0</v>
      </c>
      <c r="K27" s="18">
        <v>0</v>
      </c>
      <c r="L27" s="19">
        <v>0</v>
      </c>
      <c r="M27" s="19">
        <v>0</v>
      </c>
      <c r="N27" s="46">
        <v>0</v>
      </c>
      <c r="O27" s="42" t="str">
        <f t="shared" si="1"/>
        <v/>
      </c>
      <c r="P27" s="27" t="str">
        <f t="shared" si="1"/>
        <v/>
      </c>
      <c r="Q27" s="29">
        <f>SUM(K27,M27)</f>
        <v>0</v>
      </c>
      <c r="R27" s="25">
        <f>SUM(L27,N27)</f>
        <v>0</v>
      </c>
    </row>
    <row r="28" spans="1:18" x14ac:dyDescent="0.15">
      <c r="A28" s="1"/>
      <c r="B28" s="21" t="s">
        <v>19</v>
      </c>
      <c r="C28" s="18">
        <v>47</v>
      </c>
      <c r="D28" s="19">
        <v>35</v>
      </c>
      <c r="E28" s="19">
        <v>79</v>
      </c>
      <c r="F28" s="46">
        <v>60</v>
      </c>
      <c r="G28" s="42">
        <f t="shared" si="6"/>
        <v>0.62698412698412698</v>
      </c>
      <c r="H28" s="27">
        <f t="shared" si="6"/>
        <v>0.63157894736842102</v>
      </c>
      <c r="I28" s="31">
        <f t="shared" si="2"/>
        <v>126</v>
      </c>
      <c r="J28" s="29">
        <f t="shared" si="3"/>
        <v>95</v>
      </c>
      <c r="K28" s="18">
        <v>95</v>
      </c>
      <c r="L28" s="19">
        <v>96</v>
      </c>
      <c r="M28" s="19">
        <v>148</v>
      </c>
      <c r="N28" s="46">
        <v>162</v>
      </c>
      <c r="O28" s="42">
        <f t="shared" si="1"/>
        <v>0.60905349794238683</v>
      </c>
      <c r="P28" s="27">
        <f t="shared" si="1"/>
        <v>0.62790697674418605</v>
      </c>
      <c r="Q28" s="29">
        <f t="shared" si="4"/>
        <v>243</v>
      </c>
      <c r="R28" s="25">
        <f t="shared" si="5"/>
        <v>258</v>
      </c>
    </row>
    <row r="29" spans="1:18" x14ac:dyDescent="0.15">
      <c r="A29" s="1"/>
      <c r="B29" s="21" t="s">
        <v>20</v>
      </c>
      <c r="C29" s="18">
        <v>93</v>
      </c>
      <c r="D29" s="19">
        <v>32</v>
      </c>
      <c r="E29" s="19">
        <v>185</v>
      </c>
      <c r="F29" s="46">
        <v>91</v>
      </c>
      <c r="G29" s="42">
        <f t="shared" si="6"/>
        <v>0.66546762589928055</v>
      </c>
      <c r="H29" s="27">
        <f t="shared" si="6"/>
        <v>0.73983739837398377</v>
      </c>
      <c r="I29" s="31">
        <f t="shared" si="2"/>
        <v>278</v>
      </c>
      <c r="J29" s="29">
        <f t="shared" si="3"/>
        <v>123</v>
      </c>
      <c r="K29" s="18">
        <v>176</v>
      </c>
      <c r="L29" s="19">
        <v>68</v>
      </c>
      <c r="M29" s="19">
        <v>319</v>
      </c>
      <c r="N29" s="46">
        <v>230</v>
      </c>
      <c r="O29" s="42">
        <f t="shared" si="1"/>
        <v>0.64444444444444449</v>
      </c>
      <c r="P29" s="27">
        <f t="shared" si="1"/>
        <v>0.77181208053691275</v>
      </c>
      <c r="Q29" s="29">
        <f t="shared" si="4"/>
        <v>495</v>
      </c>
      <c r="R29" s="25">
        <f t="shared" si="5"/>
        <v>298</v>
      </c>
    </row>
    <row r="30" spans="1:18" x14ac:dyDescent="0.15">
      <c r="A30" s="1"/>
      <c r="B30" s="21" t="s">
        <v>21</v>
      </c>
      <c r="C30" s="18">
        <v>252</v>
      </c>
      <c r="D30" s="19">
        <v>29</v>
      </c>
      <c r="E30" s="19">
        <v>310</v>
      </c>
      <c r="F30" s="46">
        <v>30</v>
      </c>
      <c r="G30" s="42">
        <f t="shared" si="6"/>
        <v>0.55160142348754448</v>
      </c>
      <c r="H30" s="27">
        <f t="shared" si="6"/>
        <v>0.50847457627118642</v>
      </c>
      <c r="I30" s="31">
        <f t="shared" si="2"/>
        <v>562</v>
      </c>
      <c r="J30" s="29">
        <f t="shared" si="3"/>
        <v>59</v>
      </c>
      <c r="K30" s="18">
        <v>414</v>
      </c>
      <c r="L30" s="19">
        <v>46</v>
      </c>
      <c r="M30" s="19">
        <v>403</v>
      </c>
      <c r="N30" s="46">
        <v>56</v>
      </c>
      <c r="O30" s="42">
        <f t="shared" si="1"/>
        <v>0.49326805385556916</v>
      </c>
      <c r="P30" s="27">
        <f t="shared" si="1"/>
        <v>0.5490196078431373</v>
      </c>
      <c r="Q30" s="29">
        <f t="shared" si="4"/>
        <v>817</v>
      </c>
      <c r="R30" s="25">
        <f t="shared" si="5"/>
        <v>102</v>
      </c>
    </row>
    <row r="31" spans="1:18" x14ac:dyDescent="0.15">
      <c r="A31" s="1"/>
      <c r="B31" s="21" t="s">
        <v>22</v>
      </c>
      <c r="C31" s="18">
        <v>750</v>
      </c>
      <c r="D31" s="19">
        <v>377</v>
      </c>
      <c r="E31" s="19">
        <v>1757</v>
      </c>
      <c r="F31" s="46">
        <v>1218</v>
      </c>
      <c r="G31" s="42">
        <f t="shared" si="6"/>
        <v>0.70083765456721181</v>
      </c>
      <c r="H31" s="27">
        <f t="shared" si="6"/>
        <v>0.76363636363636367</v>
      </c>
      <c r="I31" s="31">
        <f t="shared" si="2"/>
        <v>2507</v>
      </c>
      <c r="J31" s="29">
        <f t="shared" si="3"/>
        <v>1595</v>
      </c>
      <c r="K31" s="18">
        <v>1523</v>
      </c>
      <c r="L31" s="19">
        <v>860</v>
      </c>
      <c r="M31" s="19">
        <v>4034</v>
      </c>
      <c r="N31" s="46">
        <v>3273</v>
      </c>
      <c r="O31" s="42">
        <f t="shared" si="1"/>
        <v>0.72593125787295298</v>
      </c>
      <c r="P31" s="27">
        <f t="shared" si="1"/>
        <v>0.79191870312121948</v>
      </c>
      <c r="Q31" s="29">
        <f t="shared" si="4"/>
        <v>5557</v>
      </c>
      <c r="R31" s="25">
        <f t="shared" si="5"/>
        <v>4133</v>
      </c>
    </row>
    <row r="32" spans="1:18" x14ac:dyDescent="0.15">
      <c r="A32" s="1"/>
      <c r="B32" s="21" t="s">
        <v>23</v>
      </c>
      <c r="C32" s="18">
        <v>178</v>
      </c>
      <c r="D32" s="19">
        <v>102</v>
      </c>
      <c r="E32" s="19">
        <v>208</v>
      </c>
      <c r="F32" s="46">
        <v>189</v>
      </c>
      <c r="G32" s="42">
        <f t="shared" si="6"/>
        <v>0.53886010362694303</v>
      </c>
      <c r="H32" s="27">
        <f t="shared" si="6"/>
        <v>0.64948453608247425</v>
      </c>
      <c r="I32" s="31">
        <f t="shared" si="2"/>
        <v>386</v>
      </c>
      <c r="J32" s="29">
        <f t="shared" si="3"/>
        <v>291</v>
      </c>
      <c r="K32" s="18">
        <v>275</v>
      </c>
      <c r="L32" s="19">
        <v>231</v>
      </c>
      <c r="M32" s="19">
        <v>368</v>
      </c>
      <c r="N32" s="46">
        <v>457</v>
      </c>
      <c r="O32" s="42">
        <f t="shared" si="1"/>
        <v>0.57231726283048212</v>
      </c>
      <c r="P32" s="27">
        <f t="shared" si="1"/>
        <v>0.66424418604651159</v>
      </c>
      <c r="Q32" s="29">
        <f t="shared" si="4"/>
        <v>643</v>
      </c>
      <c r="R32" s="25">
        <f t="shared" si="5"/>
        <v>688</v>
      </c>
    </row>
    <row r="33" spans="1:18" x14ac:dyDescent="0.15">
      <c r="A33" s="1"/>
      <c r="B33" s="21" t="s">
        <v>24</v>
      </c>
      <c r="C33" s="18">
        <v>129</v>
      </c>
      <c r="D33" s="19">
        <v>115</v>
      </c>
      <c r="E33" s="19">
        <v>329</v>
      </c>
      <c r="F33" s="46">
        <v>408</v>
      </c>
      <c r="G33" s="42">
        <f t="shared" si="6"/>
        <v>0.71834061135371174</v>
      </c>
      <c r="H33" s="27">
        <f t="shared" si="6"/>
        <v>0.78011472275334603</v>
      </c>
      <c r="I33" s="31">
        <f t="shared" si="2"/>
        <v>458</v>
      </c>
      <c r="J33" s="29">
        <f t="shared" si="3"/>
        <v>523</v>
      </c>
      <c r="K33" s="18">
        <v>251</v>
      </c>
      <c r="L33" s="19">
        <v>407</v>
      </c>
      <c r="M33" s="19">
        <v>477</v>
      </c>
      <c r="N33" s="46">
        <v>922</v>
      </c>
      <c r="O33" s="42">
        <f t="shared" si="1"/>
        <v>0.65521978021978022</v>
      </c>
      <c r="P33" s="27">
        <f t="shared" si="1"/>
        <v>0.69375470278404816</v>
      </c>
      <c r="Q33" s="29">
        <f t="shared" si="4"/>
        <v>728</v>
      </c>
      <c r="R33" s="25">
        <f t="shared" si="5"/>
        <v>1329</v>
      </c>
    </row>
    <row r="34" spans="1:18" x14ac:dyDescent="0.15">
      <c r="A34" s="1"/>
      <c r="B34" s="21" t="s">
        <v>25</v>
      </c>
      <c r="C34" s="18">
        <v>435</v>
      </c>
      <c r="D34" s="19">
        <v>250</v>
      </c>
      <c r="E34" s="19">
        <v>819</v>
      </c>
      <c r="F34" s="46">
        <v>93</v>
      </c>
      <c r="G34" s="42">
        <f t="shared" si="6"/>
        <v>0.65311004784688997</v>
      </c>
      <c r="H34" s="27">
        <f t="shared" si="6"/>
        <v>0.27113702623906705</v>
      </c>
      <c r="I34" s="31">
        <f t="shared" si="2"/>
        <v>1254</v>
      </c>
      <c r="J34" s="29">
        <f t="shared" si="3"/>
        <v>343</v>
      </c>
      <c r="K34" s="18">
        <v>858</v>
      </c>
      <c r="L34" s="19">
        <v>420</v>
      </c>
      <c r="M34" s="19">
        <v>1427</v>
      </c>
      <c r="N34" s="46">
        <v>219</v>
      </c>
      <c r="O34" s="42">
        <f t="shared" si="1"/>
        <v>0.62450765864332602</v>
      </c>
      <c r="P34" s="27">
        <f t="shared" si="1"/>
        <v>0.34272300469483569</v>
      </c>
      <c r="Q34" s="29">
        <f t="shared" si="4"/>
        <v>2285</v>
      </c>
      <c r="R34" s="25">
        <f t="shared" si="5"/>
        <v>639</v>
      </c>
    </row>
    <row r="35" spans="1:18" x14ac:dyDescent="0.15">
      <c r="A35" s="1"/>
      <c r="B35" s="21" t="s">
        <v>26</v>
      </c>
      <c r="C35" s="18">
        <v>245</v>
      </c>
      <c r="D35" s="19">
        <v>23</v>
      </c>
      <c r="E35" s="19">
        <v>334</v>
      </c>
      <c r="F35" s="46">
        <v>73</v>
      </c>
      <c r="G35" s="42">
        <f t="shared" si="6"/>
        <v>0.57685664939550951</v>
      </c>
      <c r="H35" s="27">
        <f t="shared" si="6"/>
        <v>0.76041666666666663</v>
      </c>
      <c r="I35" s="31">
        <f t="shared" si="2"/>
        <v>579</v>
      </c>
      <c r="J35" s="29">
        <f t="shared" si="3"/>
        <v>96</v>
      </c>
      <c r="K35" s="18">
        <v>461</v>
      </c>
      <c r="L35" s="19">
        <v>46</v>
      </c>
      <c r="M35" s="19">
        <v>700</v>
      </c>
      <c r="N35" s="46">
        <v>368</v>
      </c>
      <c r="O35" s="42">
        <f t="shared" si="1"/>
        <v>0.60292850990525404</v>
      </c>
      <c r="P35" s="27">
        <f t="shared" si="1"/>
        <v>0.88888888888888884</v>
      </c>
      <c r="Q35" s="29">
        <f t="shared" si="4"/>
        <v>1161</v>
      </c>
      <c r="R35" s="25">
        <f t="shared" si="5"/>
        <v>414</v>
      </c>
    </row>
    <row r="36" spans="1:18" x14ac:dyDescent="0.15">
      <c r="A36" s="1"/>
      <c r="B36" s="21" t="s">
        <v>47</v>
      </c>
      <c r="C36" s="18">
        <v>630</v>
      </c>
      <c r="D36" s="19">
        <v>268</v>
      </c>
      <c r="E36" s="19">
        <v>865</v>
      </c>
      <c r="F36" s="46">
        <v>407</v>
      </c>
      <c r="G36" s="42">
        <f t="shared" si="6"/>
        <v>0.57859531772575246</v>
      </c>
      <c r="H36" s="27">
        <f t="shared" si="6"/>
        <v>0.60296296296296292</v>
      </c>
      <c r="I36" s="31">
        <f t="shared" si="2"/>
        <v>1495</v>
      </c>
      <c r="J36" s="29">
        <f t="shared" si="3"/>
        <v>675</v>
      </c>
      <c r="K36" s="18">
        <v>1223</v>
      </c>
      <c r="L36" s="19">
        <v>525</v>
      </c>
      <c r="M36" s="19">
        <v>1581</v>
      </c>
      <c r="N36" s="46">
        <v>1057</v>
      </c>
      <c r="O36" s="42">
        <f t="shared" si="1"/>
        <v>0.56383737517831667</v>
      </c>
      <c r="P36" s="27">
        <f t="shared" si="1"/>
        <v>0.66814159292035402</v>
      </c>
      <c r="Q36" s="29">
        <f t="shared" si="4"/>
        <v>2804</v>
      </c>
      <c r="R36" s="25">
        <f t="shared" si="5"/>
        <v>1582</v>
      </c>
    </row>
    <row r="37" spans="1:18" x14ac:dyDescent="0.15">
      <c r="A37" s="1"/>
      <c r="B37" s="21" t="s">
        <v>27</v>
      </c>
      <c r="C37" s="18">
        <v>174</v>
      </c>
      <c r="D37" s="19">
        <v>160</v>
      </c>
      <c r="E37" s="19">
        <v>170</v>
      </c>
      <c r="F37" s="46">
        <v>151</v>
      </c>
      <c r="G37" s="42">
        <f t="shared" si="6"/>
        <v>0.4941860465116279</v>
      </c>
      <c r="H37" s="27">
        <f t="shared" si="6"/>
        <v>0.48553054662379419</v>
      </c>
      <c r="I37" s="31">
        <f t="shared" si="2"/>
        <v>344</v>
      </c>
      <c r="J37" s="29">
        <f t="shared" si="3"/>
        <v>311</v>
      </c>
      <c r="K37" s="18">
        <v>334</v>
      </c>
      <c r="L37" s="19">
        <v>279</v>
      </c>
      <c r="M37" s="19">
        <v>345</v>
      </c>
      <c r="N37" s="46">
        <v>295</v>
      </c>
      <c r="O37" s="42">
        <f t="shared" si="1"/>
        <v>0.50810014727540498</v>
      </c>
      <c r="P37" s="27">
        <f t="shared" si="1"/>
        <v>0.51393728222996515</v>
      </c>
      <c r="Q37" s="29">
        <f t="shared" si="4"/>
        <v>679</v>
      </c>
      <c r="R37" s="25">
        <f t="shared" si="5"/>
        <v>574</v>
      </c>
    </row>
    <row r="38" spans="1:18" x14ac:dyDescent="0.15">
      <c r="A38" s="1"/>
      <c r="B38" s="21" t="s">
        <v>28</v>
      </c>
      <c r="C38" s="18">
        <v>552</v>
      </c>
      <c r="D38" s="19">
        <v>424</v>
      </c>
      <c r="E38" s="19">
        <v>577</v>
      </c>
      <c r="F38" s="46">
        <v>408</v>
      </c>
      <c r="G38" s="42">
        <f t="shared" si="6"/>
        <v>0.51107174490699736</v>
      </c>
      <c r="H38" s="27">
        <f t="shared" si="6"/>
        <v>0.49038461538461536</v>
      </c>
      <c r="I38" s="31">
        <f t="shared" si="2"/>
        <v>1129</v>
      </c>
      <c r="J38" s="29">
        <f t="shared" si="3"/>
        <v>832</v>
      </c>
      <c r="K38" s="18">
        <v>854</v>
      </c>
      <c r="L38" s="19">
        <v>878</v>
      </c>
      <c r="M38" s="19">
        <v>1011</v>
      </c>
      <c r="N38" s="46">
        <v>760</v>
      </c>
      <c r="O38" s="42">
        <f t="shared" si="1"/>
        <v>0.54209115281501341</v>
      </c>
      <c r="P38" s="27">
        <f t="shared" si="1"/>
        <v>0.463980463980464</v>
      </c>
      <c r="Q38" s="29">
        <f t="shared" si="4"/>
        <v>1865</v>
      </c>
      <c r="R38" s="25">
        <f t="shared" si="5"/>
        <v>1638</v>
      </c>
    </row>
    <row r="39" spans="1:18" x14ac:dyDescent="0.15">
      <c r="A39" s="1"/>
      <c r="B39" s="21" t="s">
        <v>29</v>
      </c>
      <c r="C39" s="18">
        <v>701</v>
      </c>
      <c r="D39" s="19">
        <v>417</v>
      </c>
      <c r="E39" s="19">
        <v>777</v>
      </c>
      <c r="F39" s="46">
        <v>271</v>
      </c>
      <c r="G39" s="42">
        <f t="shared" si="6"/>
        <v>0.52571041948579156</v>
      </c>
      <c r="H39" s="27">
        <f t="shared" si="6"/>
        <v>0.39389534883720928</v>
      </c>
      <c r="I39" s="31">
        <f t="shared" si="2"/>
        <v>1478</v>
      </c>
      <c r="J39" s="29">
        <f t="shared" si="3"/>
        <v>688</v>
      </c>
      <c r="K39" s="18">
        <v>1176</v>
      </c>
      <c r="L39" s="19">
        <v>850</v>
      </c>
      <c r="M39" s="19">
        <v>1805</v>
      </c>
      <c r="N39" s="46">
        <v>1110</v>
      </c>
      <c r="O39" s="42">
        <f t="shared" si="1"/>
        <v>0.60550150956055016</v>
      </c>
      <c r="P39" s="27">
        <f t="shared" si="1"/>
        <v>0.56632653061224492</v>
      </c>
      <c r="Q39" s="29">
        <f t="shared" si="4"/>
        <v>2981</v>
      </c>
      <c r="R39" s="25">
        <f t="shared" si="5"/>
        <v>1960</v>
      </c>
    </row>
    <row r="40" spans="1:18" x14ac:dyDescent="0.15">
      <c r="A40" s="1"/>
      <c r="B40" s="21" t="s">
        <v>30</v>
      </c>
      <c r="C40" s="18">
        <v>716</v>
      </c>
      <c r="D40" s="19">
        <v>417</v>
      </c>
      <c r="E40" s="19">
        <v>1099</v>
      </c>
      <c r="F40" s="46">
        <v>959</v>
      </c>
      <c r="G40" s="42">
        <f t="shared" si="6"/>
        <v>0.60550964187327827</v>
      </c>
      <c r="H40" s="27">
        <f t="shared" si="6"/>
        <v>0.69694767441860461</v>
      </c>
      <c r="I40" s="31">
        <f t="shared" si="2"/>
        <v>1815</v>
      </c>
      <c r="J40" s="29">
        <f t="shared" si="3"/>
        <v>1376</v>
      </c>
      <c r="K40" s="18">
        <v>1443</v>
      </c>
      <c r="L40" s="19">
        <v>955</v>
      </c>
      <c r="M40" s="19">
        <v>2306</v>
      </c>
      <c r="N40" s="46">
        <v>2431</v>
      </c>
      <c r="O40" s="42">
        <f t="shared" si="1"/>
        <v>0.61509735929581222</v>
      </c>
      <c r="P40" s="27">
        <f t="shared" si="1"/>
        <v>0.7179562906083875</v>
      </c>
      <c r="Q40" s="29">
        <f t="shared" si="4"/>
        <v>3749</v>
      </c>
      <c r="R40" s="25">
        <f t="shared" si="5"/>
        <v>3386</v>
      </c>
    </row>
    <row r="41" spans="1:18" x14ac:dyDescent="0.15">
      <c r="A41" s="1"/>
      <c r="B41" s="21" t="s">
        <v>31</v>
      </c>
      <c r="C41" s="18">
        <v>0</v>
      </c>
      <c r="D41" s="19">
        <v>0</v>
      </c>
      <c r="E41" s="19">
        <v>0</v>
      </c>
      <c r="F41" s="46">
        <v>1</v>
      </c>
      <c r="G41" s="42" t="str">
        <f t="shared" si="6"/>
        <v/>
      </c>
      <c r="H41" s="27">
        <f t="shared" si="6"/>
        <v>1</v>
      </c>
      <c r="I41" s="31">
        <f t="shared" si="2"/>
        <v>0</v>
      </c>
      <c r="J41" s="29">
        <f t="shared" si="3"/>
        <v>1</v>
      </c>
      <c r="K41" s="18">
        <v>0</v>
      </c>
      <c r="L41" s="19">
        <v>0</v>
      </c>
      <c r="M41" s="19">
        <v>0</v>
      </c>
      <c r="N41" s="46">
        <v>1</v>
      </c>
      <c r="O41" s="42" t="str">
        <f t="shared" si="1"/>
        <v/>
      </c>
      <c r="P41" s="27">
        <f t="shared" si="1"/>
        <v>1</v>
      </c>
      <c r="Q41" s="29">
        <f t="shared" si="4"/>
        <v>0</v>
      </c>
      <c r="R41" s="25">
        <f t="shared" si="5"/>
        <v>1</v>
      </c>
    </row>
    <row r="42" spans="1:18" x14ac:dyDescent="0.15">
      <c r="A42" s="1"/>
      <c r="B42" s="40" t="s">
        <v>46</v>
      </c>
      <c r="C42" s="18">
        <v>0</v>
      </c>
      <c r="D42" s="19">
        <v>0</v>
      </c>
      <c r="E42" s="19">
        <v>0</v>
      </c>
      <c r="F42" s="46">
        <v>0</v>
      </c>
      <c r="G42" s="42" t="str">
        <f t="shared" si="6"/>
        <v/>
      </c>
      <c r="H42" s="27" t="str">
        <f t="shared" si="6"/>
        <v/>
      </c>
      <c r="I42" s="31">
        <f t="shared" si="2"/>
        <v>0</v>
      </c>
      <c r="J42" s="29">
        <f t="shared" si="3"/>
        <v>0</v>
      </c>
      <c r="K42" s="18">
        <v>0</v>
      </c>
      <c r="L42" s="19">
        <v>0</v>
      </c>
      <c r="M42" s="19">
        <v>0</v>
      </c>
      <c r="N42" s="46">
        <v>0</v>
      </c>
      <c r="O42" s="42" t="str">
        <f t="shared" si="1"/>
        <v/>
      </c>
      <c r="P42" s="27" t="str">
        <f t="shared" si="1"/>
        <v/>
      </c>
      <c r="Q42" s="29">
        <f t="shared" si="4"/>
        <v>0</v>
      </c>
      <c r="R42" s="25">
        <f t="shared" si="5"/>
        <v>0</v>
      </c>
    </row>
    <row r="43" spans="1:18" x14ac:dyDescent="0.15">
      <c r="A43" s="1"/>
      <c r="B43" s="21" t="s">
        <v>32</v>
      </c>
      <c r="C43" s="18">
        <v>199</v>
      </c>
      <c r="D43" s="19">
        <v>43</v>
      </c>
      <c r="E43" s="19">
        <v>338</v>
      </c>
      <c r="F43" s="46">
        <v>59</v>
      </c>
      <c r="G43" s="42">
        <f t="shared" si="6"/>
        <v>0.62942271880819367</v>
      </c>
      <c r="H43" s="27">
        <f t="shared" si="6"/>
        <v>0.57843137254901966</v>
      </c>
      <c r="I43" s="31">
        <f t="shared" si="2"/>
        <v>537</v>
      </c>
      <c r="J43" s="29">
        <f t="shared" si="3"/>
        <v>102</v>
      </c>
      <c r="K43" s="18">
        <v>403</v>
      </c>
      <c r="L43" s="19">
        <v>97</v>
      </c>
      <c r="M43" s="19">
        <v>488</v>
      </c>
      <c r="N43" s="46">
        <v>103</v>
      </c>
      <c r="O43" s="42">
        <f t="shared" si="1"/>
        <v>0.54769921436588098</v>
      </c>
      <c r="P43" s="27">
        <f t="shared" si="1"/>
        <v>0.51500000000000001</v>
      </c>
      <c r="Q43" s="29">
        <f t="shared" si="4"/>
        <v>891</v>
      </c>
      <c r="R43" s="25">
        <f t="shared" si="5"/>
        <v>200</v>
      </c>
    </row>
    <row r="44" spans="1:18" x14ac:dyDescent="0.15">
      <c r="A44" s="1"/>
      <c r="B44" s="21" t="s">
        <v>33</v>
      </c>
      <c r="C44" s="18">
        <v>81</v>
      </c>
      <c r="D44" s="19">
        <v>62</v>
      </c>
      <c r="E44" s="19">
        <v>207</v>
      </c>
      <c r="F44" s="46">
        <v>102</v>
      </c>
      <c r="G44" s="42">
        <f t="shared" si="6"/>
        <v>0.71875</v>
      </c>
      <c r="H44" s="27">
        <f t="shared" si="6"/>
        <v>0.62195121951219512</v>
      </c>
      <c r="I44" s="31">
        <f t="shared" si="2"/>
        <v>288</v>
      </c>
      <c r="J44" s="29">
        <f t="shared" si="3"/>
        <v>164</v>
      </c>
      <c r="K44" s="18">
        <v>162</v>
      </c>
      <c r="L44" s="19">
        <v>125</v>
      </c>
      <c r="M44" s="19">
        <v>306</v>
      </c>
      <c r="N44" s="46">
        <v>205</v>
      </c>
      <c r="O44" s="42">
        <f t="shared" si="1"/>
        <v>0.65384615384615385</v>
      </c>
      <c r="P44" s="27">
        <f t="shared" si="1"/>
        <v>0.62121212121212122</v>
      </c>
      <c r="Q44" s="29">
        <f t="shared" si="4"/>
        <v>468</v>
      </c>
      <c r="R44" s="25">
        <f t="shared" si="5"/>
        <v>330</v>
      </c>
    </row>
    <row r="45" spans="1:18" x14ac:dyDescent="0.15">
      <c r="A45" s="1"/>
      <c r="B45" s="21" t="s">
        <v>48</v>
      </c>
      <c r="C45" s="18">
        <v>472</v>
      </c>
      <c r="D45" s="19">
        <v>369</v>
      </c>
      <c r="E45" s="19">
        <v>720</v>
      </c>
      <c r="F45" s="46">
        <v>990</v>
      </c>
      <c r="G45" s="42">
        <f t="shared" ref="G45:H48" si="7">IF(E45=0,"",SUM(E45/I45))</f>
        <v>0.60402684563758391</v>
      </c>
      <c r="H45" s="27">
        <f t="shared" si="7"/>
        <v>0.72847682119205293</v>
      </c>
      <c r="I45" s="31">
        <f t="shared" ref="I45:J50" si="8">SUM(C45,E45)</f>
        <v>1192</v>
      </c>
      <c r="J45" s="29">
        <f t="shared" si="8"/>
        <v>1359</v>
      </c>
      <c r="K45" s="18">
        <v>535</v>
      </c>
      <c r="L45" s="19">
        <v>440</v>
      </c>
      <c r="M45" s="19">
        <v>824</v>
      </c>
      <c r="N45" s="46">
        <v>1223</v>
      </c>
      <c r="O45" s="42">
        <f t="shared" ref="O45:P49" si="9">IF(M45=0,"",SUM(M45/Q45))</f>
        <v>0.60632818248712284</v>
      </c>
      <c r="P45" s="27">
        <f t="shared" si="9"/>
        <v>0.73541791942273005</v>
      </c>
      <c r="Q45" s="29">
        <f t="shared" ref="Q45:R50" si="10">SUM(K45,M45)</f>
        <v>1359</v>
      </c>
      <c r="R45" s="25">
        <f t="shared" si="10"/>
        <v>1663</v>
      </c>
    </row>
    <row r="46" spans="1:18" x14ac:dyDescent="0.15">
      <c r="A46" s="1"/>
      <c r="B46" s="21" t="s">
        <v>34</v>
      </c>
      <c r="C46" s="18">
        <v>1445</v>
      </c>
      <c r="D46" s="19">
        <v>778</v>
      </c>
      <c r="E46" s="19">
        <v>2204</v>
      </c>
      <c r="F46" s="46">
        <v>986</v>
      </c>
      <c r="G46" s="42">
        <f t="shared" si="7"/>
        <v>0.60400109619073716</v>
      </c>
      <c r="H46" s="27">
        <f t="shared" si="7"/>
        <v>0.55895691609977327</v>
      </c>
      <c r="I46" s="31">
        <f t="shared" si="8"/>
        <v>3649</v>
      </c>
      <c r="J46" s="29">
        <f t="shared" si="8"/>
        <v>1764</v>
      </c>
      <c r="K46" s="18">
        <v>3440</v>
      </c>
      <c r="L46" s="19">
        <v>2226</v>
      </c>
      <c r="M46" s="19">
        <v>4036</v>
      </c>
      <c r="N46" s="46">
        <v>2323</v>
      </c>
      <c r="O46" s="42">
        <f t="shared" si="9"/>
        <v>0.53986088817549494</v>
      </c>
      <c r="P46" s="27">
        <f t="shared" si="9"/>
        <v>0.51066168388656852</v>
      </c>
      <c r="Q46" s="29">
        <f t="shared" si="10"/>
        <v>7476</v>
      </c>
      <c r="R46" s="25">
        <f t="shared" si="10"/>
        <v>4549</v>
      </c>
    </row>
    <row r="47" spans="1:18" x14ac:dyDescent="0.15">
      <c r="A47" s="1"/>
      <c r="B47" s="21" t="s">
        <v>35</v>
      </c>
      <c r="C47" s="18">
        <v>1849</v>
      </c>
      <c r="D47" s="19">
        <v>1107</v>
      </c>
      <c r="E47" s="19">
        <v>2802</v>
      </c>
      <c r="F47" s="46">
        <v>2632</v>
      </c>
      <c r="G47" s="42">
        <f t="shared" si="7"/>
        <v>0.60245108578800255</v>
      </c>
      <c r="H47" s="27">
        <f t="shared" si="7"/>
        <v>0.70393153249531959</v>
      </c>
      <c r="I47" s="31">
        <f t="shared" si="8"/>
        <v>4651</v>
      </c>
      <c r="J47" s="29">
        <f t="shared" si="8"/>
        <v>3739</v>
      </c>
      <c r="K47" s="18">
        <v>4202</v>
      </c>
      <c r="L47" s="19">
        <v>2977</v>
      </c>
      <c r="M47" s="19">
        <v>6027</v>
      </c>
      <c r="N47" s="46">
        <v>6786</v>
      </c>
      <c r="O47" s="42">
        <f t="shared" si="9"/>
        <v>0.58920715612474339</v>
      </c>
      <c r="P47" s="27">
        <f t="shared" si="9"/>
        <v>0.6950732356857523</v>
      </c>
      <c r="Q47" s="29">
        <f t="shared" si="10"/>
        <v>10229</v>
      </c>
      <c r="R47" s="25">
        <f t="shared" si="10"/>
        <v>9763</v>
      </c>
    </row>
    <row r="48" spans="1:18" x14ac:dyDescent="0.15">
      <c r="A48" s="1"/>
      <c r="B48" s="21" t="s">
        <v>36</v>
      </c>
      <c r="C48" s="18">
        <v>1842</v>
      </c>
      <c r="D48" s="19">
        <v>1238</v>
      </c>
      <c r="E48" s="19">
        <v>10024</v>
      </c>
      <c r="F48" s="46">
        <v>3939</v>
      </c>
      <c r="G48" s="42">
        <f t="shared" si="7"/>
        <v>0.84476655991909655</v>
      </c>
      <c r="H48" s="27">
        <f t="shared" si="7"/>
        <v>0.7608653660421093</v>
      </c>
      <c r="I48" s="31">
        <f t="shared" si="8"/>
        <v>11866</v>
      </c>
      <c r="J48" s="29">
        <f t="shared" si="8"/>
        <v>5177</v>
      </c>
      <c r="K48" s="18">
        <v>4035</v>
      </c>
      <c r="L48" s="19">
        <v>2740</v>
      </c>
      <c r="M48" s="19">
        <v>17231</v>
      </c>
      <c r="N48" s="46">
        <v>9884</v>
      </c>
      <c r="O48" s="42">
        <f t="shared" si="9"/>
        <v>0.81026050973384744</v>
      </c>
      <c r="P48" s="27">
        <f t="shared" si="9"/>
        <v>0.78295310519645123</v>
      </c>
      <c r="Q48" s="29">
        <f t="shared" si="10"/>
        <v>21266</v>
      </c>
      <c r="R48" s="25">
        <f t="shared" si="10"/>
        <v>12624</v>
      </c>
    </row>
    <row r="49" spans="2:18" s="3" customFormat="1" ht="14" thickBot="1" x14ac:dyDescent="0.2">
      <c r="B49" s="23" t="s">
        <v>37</v>
      </c>
      <c r="C49" s="47">
        <v>91</v>
      </c>
      <c r="D49" s="48">
        <v>26</v>
      </c>
      <c r="E49" s="48">
        <v>202</v>
      </c>
      <c r="F49" s="49">
        <v>55</v>
      </c>
      <c r="G49" s="43">
        <f t="shared" ref="G49" si="11">IF(E49=0,"",SUM(E49/I49))</f>
        <v>0.68941979522184305</v>
      </c>
      <c r="H49" s="32">
        <f t="shared" ref="H49" si="12">IF(F49=0,"",SUM(F49/J49))</f>
        <v>0.67901234567901236</v>
      </c>
      <c r="I49" s="33">
        <f t="shared" si="8"/>
        <v>293</v>
      </c>
      <c r="J49" s="34">
        <f t="shared" si="8"/>
        <v>81</v>
      </c>
      <c r="K49" s="47">
        <v>197</v>
      </c>
      <c r="L49" s="48">
        <v>39</v>
      </c>
      <c r="M49" s="48">
        <v>533</v>
      </c>
      <c r="N49" s="49">
        <v>74</v>
      </c>
      <c r="O49" s="43">
        <f t="shared" si="9"/>
        <v>0.73013698630136992</v>
      </c>
      <c r="P49" s="32">
        <f t="shared" si="9"/>
        <v>0.65486725663716816</v>
      </c>
      <c r="Q49" s="34">
        <f t="shared" si="10"/>
        <v>730</v>
      </c>
      <c r="R49" s="35">
        <f t="shared" si="10"/>
        <v>113</v>
      </c>
    </row>
    <row r="50" spans="2:18" ht="14" thickBot="1" x14ac:dyDescent="0.2">
      <c r="B50" s="3"/>
      <c r="C50" s="13">
        <f>SUM(C9:C49)</f>
        <v>16531</v>
      </c>
      <c r="D50" s="13">
        <f>SUM(D9:D49)</f>
        <v>9876</v>
      </c>
      <c r="E50" s="13">
        <f>SUM(E9:E49)</f>
        <v>30929</v>
      </c>
      <c r="F50" s="13">
        <f>SUM(F9:F49)</f>
        <v>17773</v>
      </c>
      <c r="G50" s="36">
        <f>E50/I50</f>
        <v>0.65168563000421409</v>
      </c>
      <c r="H50" s="36">
        <f t="shared" ref="H50" si="13">F50/J50</f>
        <v>0.64280805815761877</v>
      </c>
      <c r="I50" s="37">
        <f t="shared" si="8"/>
        <v>47460</v>
      </c>
      <c r="J50" s="38">
        <f t="shared" si="8"/>
        <v>27649</v>
      </c>
      <c r="K50" s="13">
        <f>SUM(K9:K49)</f>
        <v>32920</v>
      </c>
      <c r="L50" s="13">
        <f>SUM(L9:L49)</f>
        <v>21814</v>
      </c>
      <c r="M50" s="13">
        <f>SUM(M9:M49)</f>
        <v>57950</v>
      </c>
      <c r="N50" s="13">
        <f>SUM(N9:N49)</f>
        <v>44327</v>
      </c>
      <c r="O50" s="36">
        <f>M50/Q50</f>
        <v>0.63772422141520857</v>
      </c>
      <c r="P50" s="36">
        <f t="shared" ref="P50" si="14">N50/R50</f>
        <v>0.67018944376407974</v>
      </c>
      <c r="Q50" s="38">
        <f t="shared" si="10"/>
        <v>90870</v>
      </c>
      <c r="R50" s="38">
        <f t="shared" si="10"/>
        <v>66141</v>
      </c>
    </row>
    <row r="51" spans="2:18" ht="14" x14ac:dyDescent="0.15">
      <c r="C51" s="8"/>
      <c r="D51" s="8"/>
      <c r="E51" s="8"/>
      <c r="F51" s="8"/>
      <c r="H51" s="9"/>
      <c r="I51" s="9"/>
      <c r="J51" s="9"/>
      <c r="K51" s="10"/>
      <c r="L51" s="10"/>
      <c r="M51" s="10"/>
      <c r="N51" s="10"/>
    </row>
  </sheetData>
  <mergeCells count="10">
    <mergeCell ref="Q6:R6"/>
    <mergeCell ref="I6:J6"/>
    <mergeCell ref="C5:J5"/>
    <mergeCell ref="K5:R5"/>
    <mergeCell ref="M6:N6"/>
    <mergeCell ref="O6:P6"/>
    <mergeCell ref="C6:D6"/>
    <mergeCell ref="E6:F6"/>
    <mergeCell ref="G6:H6"/>
    <mergeCell ref="K6:L6"/>
  </mergeCells>
  <phoneticPr fontId="2" type="noConversion"/>
  <pageMargins left="0.70866141732283472" right="0.70866141732283472" top="0.39370078740157483" bottom="0.74803149606299213" header="0.31496062992125984" footer="0.31496062992125984"/>
  <pageSetup paperSize="9" scale="8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K10-2103 inkl bilföretag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Microsoft Office User</cp:lastModifiedBy>
  <cp:lastPrinted>2017-12-01T04:34:13Z</cp:lastPrinted>
  <dcterms:created xsi:type="dcterms:W3CDTF">2009-09-29T12:11:43Z</dcterms:created>
  <dcterms:modified xsi:type="dcterms:W3CDTF">2021-04-01T13:38:18Z</dcterms:modified>
</cp:coreProperties>
</file>