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Registrations!$E$396</definedName>
    <definedName name="CntPeriodPrevYear">Registrations!$F$396</definedName>
    <definedName name="CntPrevYear">Registrations!#REF!</definedName>
    <definedName name="CntPrevYearAck">Registrations!$K$396</definedName>
    <definedName name="CntYearAck">Registrations!$J$396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Registrations!$B$397</definedName>
  </definedNames>
  <calcPr calcId="145621"/>
</workbook>
</file>

<file path=xl/calcChain.xml><?xml version="1.0" encoding="utf-8"?>
<calcChain xmlns="http://schemas.openxmlformats.org/spreadsheetml/2006/main">
  <c r="K396" i="3" l="1"/>
  <c r="N393" i="3" s="1"/>
  <c r="J396" i="3"/>
  <c r="M381" i="3" s="1"/>
  <c r="F396" i="3"/>
  <c r="I377" i="3" s="1"/>
  <c r="E396" i="3"/>
  <c r="H375" i="3" s="1"/>
  <c r="I394" i="3"/>
  <c r="H394" i="3"/>
  <c r="N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M392" i="3"/>
  <c r="C392" i="3"/>
  <c r="L392" i="3"/>
  <c r="G392" i="3"/>
  <c r="I391" i="3"/>
  <c r="H391" i="3"/>
  <c r="M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N375" i="3"/>
  <c r="M375" i="3"/>
  <c r="C375" i="3"/>
  <c r="L375" i="3"/>
  <c r="G375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5" i="3" l="1"/>
  <c r="N387" i="3"/>
  <c r="N389" i="3"/>
  <c r="N391" i="3"/>
  <c r="M379" i="3"/>
  <c r="I348" i="3"/>
  <c r="I352" i="3"/>
  <c r="I354" i="3"/>
  <c r="I356" i="3"/>
  <c r="I366" i="3"/>
  <c r="I368" i="3"/>
  <c r="I370" i="3"/>
  <c r="I374" i="3"/>
  <c r="H3" i="3"/>
  <c r="H4" i="3"/>
  <c r="E397" i="3"/>
  <c r="G397" i="3"/>
  <c r="J397" i="3"/>
  <c r="L397" i="3"/>
</calcChain>
</file>

<file path=xl/sharedStrings.xml><?xml version="1.0" encoding="utf-8"?>
<sst xmlns="http://schemas.openxmlformats.org/spreadsheetml/2006/main" count="494" uniqueCount="427">
  <si>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</si>
  <si>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</si>
  <si>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</si>
  <si>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</si>
  <si>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</si>
  <si>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</si>
  <si>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</si>
  <si>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</si>
  <si>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</si>
  <si>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</si>
  <si>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</si>
  <si>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</si>
  <si>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</si>
  <si>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</si>
  <si>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</si>
  <si>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</si>
  <si>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</si>
  <si>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</si>
  <si>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</si>
  <si>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</si>
  <si>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</si>
  <si>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</si>
  <si>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</si>
  <si>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</si>
  <si>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</si>
  <si>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</si>
  <si>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</si>
  <si>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</si>
  <si>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</si>
  <si>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</si>
  <si>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</si>
  <si>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</si>
  <si>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T-cross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</si>
  <si>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</si>
  <si>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</si>
  <si>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</si>
  <si>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</si>
  <si>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</si>
  <si>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</si>
  <si>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</si>
  <si>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</si>
  <si>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UP!</t>
  </si>
  <si>
    <t>Kombi</t>
  </si>
  <si>
    <t>Beetle</t>
  </si>
  <si>
    <t>Crafter</t>
  </si>
  <si>
    <t>3(3)</t>
  </si>
  <si>
    <t>Kia</t>
  </si>
  <si>
    <t>Niro</t>
  </si>
  <si>
    <t>Cee'd</t>
  </si>
  <si>
    <t>Optima</t>
  </si>
  <si>
    <t>Picanto</t>
  </si>
  <si>
    <t>Sportage</t>
  </si>
  <si>
    <t>Stonic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</si>
  <si>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</si>
  <si>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</si>
  <si>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</si>
  <si>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</si>
  <si>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</si>
  <si>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</si>
  <si>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</si>
  <si>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</si>
  <si>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</si>
  <si>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</si>
  <si>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</si>
  <si>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</si>
  <si>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</si>
  <si>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</si>
  <si>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Auris</t>
  </si>
  <si>
    <t>Camry</t>
  </si>
  <si>
    <t>Proace verso</t>
  </si>
  <si>
    <t>Landcruiser</t>
  </si>
  <si>
    <t>Verso</t>
  </si>
  <si>
    <t>Supra</t>
  </si>
  <si>
    <t>Gt86</t>
  </si>
  <si>
    <t>Avensis</t>
  </si>
  <si>
    <t>5(5)</t>
  </si>
  <si>
    <t>BMW</t>
  </si>
  <si>
    <t>5-serie</t>
  </si>
  <si>
    <t>3-serie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</si>
  <si>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</si>
  <si>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</si>
  <si>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</si>
  <si>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</si>
  <si>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</si>
  <si>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</si>
  <si>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</si>
  <si>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</si>
  <si>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</si>
  <si>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</si>
  <si>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Z4</t>
  </si>
  <si>
    <t>X6</t>
  </si>
  <si>
    <t>8-serie</t>
  </si>
  <si>
    <t>7-serie</t>
  </si>
  <si>
    <t>6-serie</t>
  </si>
  <si>
    <t>I8</t>
  </si>
  <si>
    <t>6(6)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</si>
  <si>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</si>
  <si>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</si>
  <si>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</si>
  <si>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</si>
  <si>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</si>
  <si>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</si>
  <si>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</si>
  <si>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</si>
  <si>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</si>
  <si>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</si>
  <si>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GT</t>
  </si>
  <si>
    <t>Vito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</si>
  <si>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</si>
  <si>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</si>
  <si>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</si>
  <si>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</si>
  <si>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</si>
  <si>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</si>
  <si>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</si>
  <si>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</si>
  <si>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</si>
  <si>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</si>
  <si>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</si>
  <si>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7(7)</t>
  </si>
  <si>
    <t>Audi</t>
  </si>
  <si>
    <t>A6</t>
  </si>
  <si>
    <t>A3</t>
  </si>
  <si>
    <t>A4</t>
  </si>
  <si>
    <t>Q3</t>
  </si>
  <si>
    <t>Q5</t>
  </si>
  <si>
    <t>Q2</t>
  </si>
  <si>
    <t>A1</t>
  </si>
  <si>
    <t>A5</t>
  </si>
  <si>
    <t>E-tron</t>
  </si>
  <si>
    <t>Q8</t>
  </si>
  <si>
    <t>Q7</t>
  </si>
  <si>
    <t>A7</t>
  </si>
  <si>
    <t>TT</t>
  </si>
  <si>
    <t>S6</t>
  </si>
  <si>
    <t>R8</t>
  </si>
  <si>
    <t>A8</t>
  </si>
  <si>
    <t>S3</t>
  </si>
  <si>
    <t>S4</t>
  </si>
  <si>
    <t>S5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</si>
  <si>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</si>
  <si>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</si>
  <si>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</si>
  <si>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</si>
  <si>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</si>
  <si>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</si>
  <si>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</si>
  <si>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</si>
  <si>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</si>
  <si>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</si>
  <si>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</si>
  <si>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</si>
  <si>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</si>
  <si>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</si>
  <si>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</si>
  <si>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</si>
  <si>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</si>
  <si>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</si>
  <si>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</si>
  <si>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Trafic</t>
  </si>
  <si>
    <t>Koleos</t>
  </si>
  <si>
    <t>Talisman</t>
  </si>
  <si>
    <t>Master</t>
  </si>
  <si>
    <t>Scenic</t>
  </si>
  <si>
    <t>Espace</t>
  </si>
  <si>
    <t>10(14)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</si>
  <si>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</si>
  <si>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</si>
  <si>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</si>
  <si>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</si>
  <si>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</si>
  <si>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</si>
  <si>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</si>
  <si>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</si>
  <si>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11(11)</t>
  </si>
  <si>
    <t>Peugeot</t>
  </si>
  <si>
    <t>Expert</t>
  </si>
  <si>
    <t>Rifter</t>
  </si>
  <si>
    <t>Boxer</t>
  </si>
  <si>
    <t>Partner</t>
  </si>
  <si>
    <t>ION</t>
  </si>
  <si>
    <t>12(12)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</si>
  <si>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</si>
  <si>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</si>
  <si>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</si>
  <si>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</si>
  <si>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</si>
  <si>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</si>
  <si>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</si>
  <si>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</si>
  <si>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</si>
  <si>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Transit custom</t>
  </si>
  <si>
    <t>Tourneo custom</t>
  </si>
  <si>
    <t>Galaxy</t>
  </si>
  <si>
    <t>Tourneo connect</t>
  </si>
  <si>
    <t>Edge</t>
  </si>
  <si>
    <t>C-max</t>
  </si>
  <si>
    <t>Grand c-max</t>
  </si>
  <si>
    <t>Tourneo courier</t>
  </si>
  <si>
    <t>KA</t>
  </si>
  <si>
    <t>B-max</t>
  </si>
  <si>
    <t>13(10)</t>
  </si>
  <si>
    <t>Nissan</t>
  </si>
  <si>
    <t>Qashqai</t>
  </si>
  <si>
    <t>Leaf</t>
  </si>
  <si>
    <t>Juke</t>
  </si>
  <si>
    <t>Micra</t>
  </si>
  <si>
    <t>X-trail</t>
  </si>
  <si>
    <t>Nv200</t>
  </si>
  <si>
    <t>Nv300</t>
  </si>
  <si>
    <t>Nv400</t>
  </si>
  <si>
    <t>Gt-r</t>
  </si>
  <si>
    <t>370 z</t>
  </si>
  <si>
    <t>Pulsar</t>
  </si>
  <si>
    <t>Note</t>
  </si>
  <si>
    <t>15(13)</t>
  </si>
  <si>
    <t>Fiat</t>
  </si>
  <si>
    <t>Ducato</t>
  </si>
  <si>
    <t>Tipo</t>
  </si>
  <si>
    <t>500x</t>
  </si>
  <si>
    <t>Panda</t>
  </si>
  <si>
    <t>500l</t>
  </si>
  <si>
    <t>Abarth</t>
  </si>
  <si>
    <t>Doblo</t>
  </si>
  <si>
    <t>Coupe</t>
  </si>
  <si>
    <t>Talento</t>
  </si>
  <si>
    <t>16(21)</t>
  </si>
  <si>
    <t>Mitsubishi</t>
  </si>
  <si>
    <t>Outlander</t>
  </si>
  <si>
    <t>Eclipse</t>
  </si>
  <si>
    <t>ASX</t>
  </si>
  <si>
    <t>Space star</t>
  </si>
  <si>
    <t>Pajero</t>
  </si>
  <si>
    <t>17(17)</t>
  </si>
  <si>
    <t>Hyundai</t>
  </si>
  <si>
    <t>Kona</t>
  </si>
  <si>
    <t>I30</t>
  </si>
  <si>
    <t>Ioniq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</si>
  <si>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</si>
  <si>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</si>
  <si>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</si>
  <si>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</si>
  <si>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</si>
  <si>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</si>
  <si>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</si>
  <si>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</si>
  <si>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18(16)</t>
  </si>
  <si>
    <t>Mazda</t>
  </si>
  <si>
    <t>Cx-5</t>
  </si>
  <si>
    <t>Cx-3</t>
  </si>
  <si>
    <t>Mazda3</t>
  </si>
  <si>
    <t>Mazda6</t>
  </si>
  <si>
    <t>Mazda2</t>
  </si>
  <si>
    <t>MX5</t>
  </si>
  <si>
    <t>Cx-30</t>
  </si>
  <si>
    <t>19(20)</t>
  </si>
  <si>
    <t>Dacia</t>
  </si>
  <si>
    <t>Duster</t>
  </si>
  <si>
    <t>Sandero</t>
  </si>
  <si>
    <t>Logan</t>
  </si>
  <si>
    <t>Lodgy</t>
  </si>
  <si>
    <t>20(19)</t>
  </si>
  <si>
    <t>Subaru</t>
  </si>
  <si>
    <t>Outback</t>
  </si>
  <si>
    <t>XV</t>
  </si>
  <si>
    <t>Impreza</t>
  </si>
  <si>
    <t>Forester</t>
  </si>
  <si>
    <t>Levorg</t>
  </si>
  <si>
    <t>BRZ</t>
  </si>
  <si>
    <t>21(23)</t>
  </si>
  <si>
    <t>Mini</t>
  </si>
  <si>
    <t>Hatch</t>
  </si>
  <si>
    <t>Countryman</t>
  </si>
  <si>
    <t>Clubman</t>
  </si>
  <si>
    <t>22(18)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</si>
  <si>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</si>
  <si>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</si>
  <si>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</si>
  <si>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</si>
  <si>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</si>
  <si>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</si>
  <si>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</si>
  <si>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</si>
  <si>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</si>
  <si>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</si>
  <si>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</si>
  <si>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</si>
  <si>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</si>
  <si>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</si>
  <si>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</si>
  <si>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</si>
  <si>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</si>
  <si>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</si>
  <si>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Insignia</t>
  </si>
  <si>
    <t>Astra</t>
  </si>
  <si>
    <t>Crossland x</t>
  </si>
  <si>
    <t>Mokka</t>
  </si>
  <si>
    <t>Zafira</t>
  </si>
  <si>
    <t>Vivaro</t>
  </si>
  <si>
    <t>Movano</t>
  </si>
  <si>
    <t>Adam</t>
  </si>
  <si>
    <t>Combo</t>
  </si>
  <si>
    <t>Karl</t>
  </si>
  <si>
    <t>Cascada</t>
  </si>
  <si>
    <t>24(22)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</si>
  <si>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</si>
  <si>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</si>
  <si>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</si>
  <si>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</si>
  <si>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</si>
  <si>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</si>
  <si>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</si>
  <si>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</si>
  <si>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</si>
  <si>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</si>
  <si>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</si>
  <si>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</si>
  <si>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</si>
  <si>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</si>
  <si>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</si>
  <si>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</si>
  <si>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</si>
  <si>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Panamera</t>
  </si>
  <si>
    <t>Cayenne</t>
  </si>
  <si>
    <t>27(26)</t>
  </si>
  <si>
    <t>Lexus</t>
  </si>
  <si>
    <t>Nx300h</t>
  </si>
  <si>
    <t>RX</t>
  </si>
  <si>
    <t>Ct200h</t>
  </si>
  <si>
    <t>28(32)</t>
  </si>
  <si>
    <t>Jaguar</t>
  </si>
  <si>
    <t>E-pace</t>
  </si>
  <si>
    <t>F-pace</t>
  </si>
  <si>
    <t>I-pace</t>
  </si>
  <si>
    <t>XF</t>
  </si>
  <si>
    <t>XE</t>
  </si>
  <si>
    <t>XJ</t>
  </si>
  <si>
    <t>F</t>
  </si>
  <si>
    <t>29(29)</t>
  </si>
  <si>
    <t>Jeep</t>
  </si>
  <si>
    <t>Compass</t>
  </si>
  <si>
    <t>Wrangler</t>
  </si>
  <si>
    <t>Grand cherokee</t>
  </si>
  <si>
    <t>Renegade</t>
  </si>
  <si>
    <t>Cherokee</t>
  </si>
  <si>
    <t>30(30)</t>
  </si>
  <si>
    <t>Land Rover</t>
  </si>
  <si>
    <t>Evoque</t>
  </si>
  <si>
    <t>Discvry</t>
  </si>
  <si>
    <t>Velar</t>
  </si>
  <si>
    <t>Discovery</t>
  </si>
  <si>
    <t>31(28)</t>
  </si>
  <si>
    <t>Alfa Romeo</t>
  </si>
  <si>
    <t>Giulia</t>
  </si>
  <si>
    <t>Stelvio</t>
  </si>
  <si>
    <t>Giulietta</t>
  </si>
  <si>
    <t>32(33)</t>
  </si>
  <si>
    <t>Chevrolet</t>
  </si>
  <si>
    <t>Camaro</t>
  </si>
  <si>
    <t>Övriga</t>
  </si>
  <si>
    <t>Corvette</t>
  </si>
  <si>
    <t>33(36)</t>
  </si>
  <si>
    <t>LR / Land Rover</t>
  </si>
  <si>
    <t>/ range rover</t>
  </si>
  <si>
    <t>34(42)</t>
  </si>
  <si>
    <t>DS</t>
  </si>
  <si>
    <t>35(34)</t>
  </si>
  <si>
    <t>Fabrikat</t>
  </si>
  <si>
    <t>36(37)</t>
  </si>
  <si>
    <t>Ferrari</t>
  </si>
  <si>
    <t>37(38)</t>
  </si>
  <si>
    <t>Amatörbygge</t>
  </si>
  <si>
    <t>38(39)</t>
  </si>
  <si>
    <t>Iveco</t>
  </si>
  <si>
    <t>Daily</t>
  </si>
  <si>
    <t>39(41)</t>
  </si>
  <si>
    <t>Lamborghini</t>
  </si>
  <si>
    <t>40(35)</t>
  </si>
  <si>
    <t>Cadillac</t>
  </si>
  <si>
    <t>ATS</t>
  </si>
  <si>
    <t>CTS</t>
  </si>
  <si>
    <t>Escalade</t>
  </si>
  <si>
    <t>SRX</t>
  </si>
  <si>
    <t>CT6</t>
  </si>
  <si>
    <t>41(40)</t>
  </si>
  <si>
    <t>Bentley</t>
  </si>
  <si>
    <t>Continental</t>
  </si>
  <si>
    <t>Bentayga</t>
  </si>
  <si>
    <t>Mulsanne</t>
  </si>
  <si>
    <t>42(52)</t>
  </si>
  <si>
    <t>Alpine</t>
  </si>
  <si>
    <t>A110</t>
  </si>
  <si>
    <t>43(44)</t>
  </si>
  <si>
    <t>Morgan</t>
  </si>
  <si>
    <t>44(50)</t>
  </si>
  <si>
    <t>Smart</t>
  </si>
  <si>
    <t>45(46)</t>
  </si>
  <si>
    <t>Aston Martin</t>
  </si>
  <si>
    <t>Martin</t>
  </si>
  <si>
    <t>46(47)</t>
  </si>
  <si>
    <t>Lotus</t>
  </si>
  <si>
    <t>47(51)</t>
  </si>
  <si>
    <t>Dodge</t>
  </si>
  <si>
    <t>Durango</t>
  </si>
  <si>
    <t>Challenger</t>
  </si>
  <si>
    <t>48(53)</t>
  </si>
  <si>
    <t>Man</t>
  </si>
  <si>
    <t>Chassi husbil</t>
  </si>
  <si>
    <t>49(43)</t>
  </si>
  <si>
    <t>Maserati</t>
  </si>
  <si>
    <t>50(31)</t>
  </si>
  <si>
    <t>Ssangyong</t>
  </si>
  <si>
    <t>XLV</t>
  </si>
  <si>
    <t>Tivoli</t>
  </si>
  <si>
    <t>Korando</t>
  </si>
  <si>
    <t>Rexton</t>
  </si>
  <si>
    <t>Rodius</t>
  </si>
  <si>
    <t>51(45)</t>
  </si>
  <si>
    <t>Nevs</t>
  </si>
  <si>
    <t>52(48)</t>
  </si>
  <si>
    <t>Lada</t>
  </si>
  <si>
    <t>53(49)</t>
  </si>
  <si>
    <t>Rolls-royce</t>
  </si>
  <si>
    <t>Wraith</t>
  </si>
  <si>
    <t>Dawn</t>
  </si>
  <si>
    <t>Personbilar nyregistreringar september 2019</t>
  </si>
  <si>
    <t>2019-09-01 -&gt; 2019-09-30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</si>
</sst>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20.068978242048342</c:v>
                </c:pt>
                <c:pt idx="1">
                  <c:v>15.818868245880466</c:v>
                </c:pt>
                <c:pt idx="2">
                  <c:v>6.2712008742921208</c:v>
                </c:pt>
                <c:pt idx="3">
                  <c:v>6.0072100713910617</c:v>
                </c:pt>
                <c:pt idx="4">
                  <c:v>5.3763288246732053</c:v>
                </c:pt>
                <c:pt idx="5">
                  <c:v>5.1925287764168218</c:v>
                </c:pt>
                <c:pt idx="6">
                  <c:v>5.023986261123806</c:v>
                </c:pt>
                <c:pt idx="7">
                  <c:v>4.6964815419333776</c:v>
                </c:pt>
                <c:pt idx="8">
                  <c:v>3.3683665214244152</c:v>
                </c:pt>
                <c:pt idx="9">
                  <c:v>1.9575769618348782</c:v>
                </c:pt>
                <c:pt idx="10">
                  <c:v>3.0866344011240896</c:v>
                </c:pt>
                <c:pt idx="11">
                  <c:v>2.7048412506919117</c:v>
                </c:pt>
                <c:pt idx="12">
                  <c:v>3.2516286529372525</c:v>
                </c:pt>
                <c:pt idx="13">
                  <c:v>2.6271342804831317</c:v>
                </c:pt>
                <c:pt idx="14">
                  <c:v>1.0666080020437998</c:v>
                </c:pt>
                <c:pt idx="15">
                  <c:v>1.3951772002781839</c:v>
                </c:pt>
                <c:pt idx="16">
                  <c:v>1.5083668052854933</c:v>
                </c:pt>
                <c:pt idx="17">
                  <c:v>1.2067644094979917</c:v>
                </c:pt>
                <c:pt idx="18">
                  <c:v>1.34869494869211</c:v>
                </c:pt>
                <c:pt idx="19">
                  <c:v>0.84164809742112212</c:v>
                </c:pt>
                <c:pt idx="20">
                  <c:v>1.3699845295712278</c:v>
                </c:pt>
                <c:pt idx="21">
                  <c:v>1.626878805512582</c:v>
                </c:pt>
                <c:pt idx="22">
                  <c:v>0.8583249357764311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Fiat</c:v>
                </c:pt>
                <c:pt idx="14">
                  <c:v>Mitsubishi</c:v>
                </c:pt>
                <c:pt idx="15">
                  <c:v>Hyundai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17.893322140337567</c:v>
                </c:pt>
                <c:pt idx="1">
                  <c:v>12.902080121400955</c:v>
                </c:pt>
                <c:pt idx="2">
                  <c:v>7.6945119342626755</c:v>
                </c:pt>
                <c:pt idx="3">
                  <c:v>6.5002784795821995</c:v>
                </c:pt>
                <c:pt idx="4">
                  <c:v>5.8077118664589502</c:v>
                </c:pt>
                <c:pt idx="5">
                  <c:v>5.7996399945111268</c:v>
                </c:pt>
                <c:pt idx="6">
                  <c:v>5.6450636467103088</c:v>
                </c:pt>
                <c:pt idx="7">
                  <c:v>5.3859565571851764</c:v>
                </c:pt>
                <c:pt idx="8">
                  <c:v>3.3873610629040978</c:v>
                </c:pt>
                <c:pt idx="9">
                  <c:v>2.7605802061556095</c:v>
                </c:pt>
                <c:pt idx="10">
                  <c:v>2.6136721367052234</c:v>
                </c:pt>
                <c:pt idx="11">
                  <c:v>2.5955104248226206</c:v>
                </c:pt>
                <c:pt idx="12">
                  <c:v>2.1838449554836261</c:v>
                </c:pt>
                <c:pt idx="13">
                  <c:v>1.8892216293880715</c:v>
                </c:pt>
                <c:pt idx="14">
                  <c:v>1.8290861833767869</c:v>
                </c:pt>
                <c:pt idx="15">
                  <c:v>1.715676382509868</c:v>
                </c:pt>
                <c:pt idx="16">
                  <c:v>1.5933875225003429</c:v>
                </c:pt>
                <c:pt idx="17">
                  <c:v>1.408945248492578</c:v>
                </c:pt>
                <c:pt idx="18">
                  <c:v>1.1659819028630929</c:v>
                </c:pt>
                <c:pt idx="19">
                  <c:v>1.116339890383979</c:v>
                </c:pt>
                <c:pt idx="20">
                  <c:v>1.0699266266839944</c:v>
                </c:pt>
                <c:pt idx="21">
                  <c:v>0.8632867048197147</c:v>
                </c:pt>
                <c:pt idx="22">
                  <c:v>0.84108905696320035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7725440"/>
        <c:axId val="97739520"/>
        <c:axId val="0"/>
      </c:bar3DChart>
      <c:catAx>
        <c:axId val="97725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7739520"/>
        <c:crosses val="autoZero"/>
        <c:auto val="0"/>
        <c:lblAlgn val="ctr"/>
        <c:lblOffset val="100"/>
        <c:noMultiLvlLbl val="0"/>
      </c:catAx>
      <c:valAx>
        <c:axId val="9773952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772544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VW</c:v>
                </c:pt>
                <c:pt idx="2">
                  <c:v>Nissan</c:v>
                </c:pt>
                <c:pt idx="3">
                  <c:v>Mazda</c:v>
                </c:pt>
                <c:pt idx="4">
                  <c:v>BMW</c:v>
                </c:pt>
                <c:pt idx="5">
                  <c:v>Audi</c:v>
                </c:pt>
                <c:pt idx="6">
                  <c:v>Seat</c:v>
                </c:pt>
                <c:pt idx="7">
                  <c:v>Skoda</c:v>
                </c:pt>
                <c:pt idx="8">
                  <c:v>Toyota</c:v>
                </c:pt>
                <c:pt idx="9">
                  <c:v>Volvo</c:v>
                </c:pt>
                <c:pt idx="10">
                  <c:v>Mitsubishi</c:v>
                </c:pt>
                <c:pt idx="11">
                  <c:v>Mini</c:v>
                </c:pt>
                <c:pt idx="12">
                  <c:v>Dacia</c:v>
                </c:pt>
                <c:pt idx="13">
                  <c:v>Ford</c:v>
                </c:pt>
                <c:pt idx="14">
                  <c:v>Subaru</c:v>
                </c:pt>
                <c:pt idx="15">
                  <c:v>Honda</c:v>
                </c:pt>
                <c:pt idx="16">
                  <c:v>Mercedes</c:v>
                </c:pt>
                <c:pt idx="17">
                  <c:v>Kia</c:v>
                </c:pt>
                <c:pt idx="18">
                  <c:v>Fiat</c:v>
                </c:pt>
                <c:pt idx="19">
                  <c:v>Peugeot</c:v>
                </c:pt>
                <c:pt idx="20">
                  <c:v>Renault</c:v>
                </c:pt>
                <c:pt idx="21">
                  <c:v>Opel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596.11650485436894</c:v>
                </c:pt>
                <c:pt idx="1">
                  <c:v>118.5539606592238</c:v>
                </c:pt>
                <c:pt idx="2">
                  <c:v>109.74025974025975</c:v>
                </c:pt>
                <c:pt idx="3">
                  <c:v>104.92957746478872</c:v>
                </c:pt>
                <c:pt idx="4">
                  <c:v>49.953139643861292</c:v>
                </c:pt>
                <c:pt idx="5">
                  <c:v>48.636859323882227</c:v>
                </c:pt>
                <c:pt idx="6">
                  <c:v>45.530726256983236</c:v>
                </c:pt>
                <c:pt idx="7">
                  <c:v>40.320733104238258</c:v>
                </c:pt>
                <c:pt idx="8">
                  <c:v>39.708029197080293</c:v>
                </c:pt>
                <c:pt idx="9">
                  <c:v>29.294153286882761</c:v>
                </c:pt>
                <c:pt idx="10">
                  <c:v>26.299694189602445</c:v>
                </c:pt>
                <c:pt idx="11">
                  <c:v>19.014084507042252</c:v>
                </c:pt>
                <c:pt idx="12">
                  <c:v>17.834394904458598</c:v>
                </c:pt>
                <c:pt idx="13">
                  <c:v>16.917922948073702</c:v>
                </c:pt>
                <c:pt idx="14">
                  <c:v>8.4677419354838701</c:v>
                </c:pt>
                <c:pt idx="15">
                  <c:v>6.8783068783068781</c:v>
                </c:pt>
                <c:pt idx="16">
                  <c:v>5.732946298984035</c:v>
                </c:pt>
                <c:pt idx="17">
                  <c:v>3.8553069966682534</c:v>
                </c:pt>
                <c:pt idx="18">
                  <c:v>3.125</c:v>
                </c:pt>
                <c:pt idx="19">
                  <c:v>-2.8911564625850339</c:v>
                </c:pt>
                <c:pt idx="20">
                  <c:v>-7.280219780219781</c:v>
                </c:pt>
                <c:pt idx="21">
                  <c:v>-20.164609053497941</c:v>
                </c:pt>
                <c:pt idx="22">
                  <c:v>-43.531468531468533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0308864"/>
        <c:axId val="100310400"/>
        <c:axId val="0"/>
      </c:bar3DChart>
      <c:catAx>
        <c:axId val="10030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0310400"/>
        <c:crosses val="autoZero"/>
        <c:auto val="0"/>
        <c:lblAlgn val="ctr"/>
        <c:lblOffset val="100"/>
        <c:noMultiLvlLbl val="0"/>
      </c:catAx>
      <c:valAx>
        <c:axId val="10031040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03088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152400</xdr:rowOff>
    </xdr:from>
    <xdr:to>
      <xdr:col>1</xdr:col>
      <xdr:colOff>596900</xdr:colOff>
      <xdr:row>6</xdr:row>
      <xdr:rowOff>88900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1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88900</xdr:rowOff>
    </xdr:from>
    <xdr:to>
      <xdr:col>2</xdr:col>
      <xdr:colOff>393700</xdr:colOff>
      <xdr:row>12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993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88900</xdr:rowOff>
    </xdr:from>
    <xdr:to>
      <xdr:col>3</xdr:col>
      <xdr:colOff>190500</xdr:colOff>
      <xdr:row>22</xdr:row>
      <xdr:rowOff>63500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89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165100</xdr:rowOff>
    </xdr:from>
    <xdr:to>
      <xdr:col>3</xdr:col>
      <xdr:colOff>596900</xdr:colOff>
      <xdr:row>23</xdr:row>
      <xdr:rowOff>139700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56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127000</xdr:rowOff>
    </xdr:from>
    <xdr:to>
      <xdr:col>4</xdr:col>
      <xdr:colOff>393700</xdr:colOff>
      <xdr:row>25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88900</xdr:rowOff>
    </xdr:from>
    <xdr:to>
      <xdr:col>5</xdr:col>
      <xdr:colOff>190500</xdr:colOff>
      <xdr:row>25</xdr:row>
      <xdr:rowOff>25400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24</xdr:row>
      <xdr:rowOff>63500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165100</xdr:rowOff>
    </xdr:from>
    <xdr:to>
      <xdr:col>7</xdr:col>
      <xdr:colOff>596900</xdr:colOff>
      <xdr:row>29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08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28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165100</xdr:rowOff>
    </xdr:from>
    <xdr:to>
      <xdr:col>9</xdr:col>
      <xdr:colOff>596900</xdr:colOff>
      <xdr:row>28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127000</xdr:rowOff>
    </xdr:from>
    <xdr:to>
      <xdr:col>10</xdr:col>
      <xdr:colOff>393700</xdr:colOff>
      <xdr:row>29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29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29</xdr:row>
      <xdr:rowOff>152400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127000</xdr:rowOff>
    </xdr:from>
    <xdr:to>
      <xdr:col>15</xdr:col>
      <xdr:colOff>190500</xdr:colOff>
      <xdr:row>30</xdr:row>
      <xdr:rowOff>63500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8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425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1274.1904761904761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26758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426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-21.614214992927863</v>
      </c>
      <c r="E10" s="20">
        <v>4268</v>
      </c>
      <c r="F10" s="14">
        <v>3301</v>
      </c>
      <c r="G10" s="31">
        <f t="shared" ref="G10:G73" si="1">IF(F10=0,"",SUM(((E10-F10)/F10)*100))</f>
        <v>29.294153286882761</v>
      </c>
      <c r="H10" s="32">
        <f t="shared" ref="H10:H73" si="2">IF(E10=0,"",SUM((E10/CntPeriod)*100))</f>
        <v>15.95036998280888</v>
      </c>
      <c r="I10" s="33">
        <f t="shared" ref="I10:I73" si="3">IF(F10=0,"",SUM((F10/CntPeriodPrevYear)*100))</f>
        <v>17.272774841714195</v>
      </c>
      <c r="J10" s="20">
        <v>44335</v>
      </c>
      <c r="K10" s="14">
        <v>56560</v>
      </c>
      <c r="L10" s="31">
        <f t="shared" ref="L10:L73" si="4">IF(K10=0,"",SUM(((J10-K10)/K10)*100))</f>
        <v>-21.614214992927863</v>
      </c>
      <c r="M10" s="32">
        <f t="shared" ref="M10:M73" si="5">IF(J10=0,"",SUM((J10/CntYearAck)*100))</f>
        <v>17.893322140337567</v>
      </c>
      <c r="N10" s="34">
        <f t="shared" ref="N10:N73" si="6">IF(K10=0,"",SUM((K10/CntPrevYearAck)*100))</f>
        <v>20.068978242048342</v>
      </c>
    </row>
    <row r="11" spans="1:19" hidden="1" outlineLevel="1" x14ac:dyDescent="0.25">
      <c r="A11" s="36"/>
      <c r="B11" s="50" t="s">
        <v>19</v>
      </c>
      <c r="C11" s="42">
        <f t="shared" si="0"/>
        <v>23.049969530773918</v>
      </c>
      <c r="D11" s="48"/>
      <c r="E11" s="20">
        <v>1800</v>
      </c>
      <c r="F11" s="14">
        <v>960</v>
      </c>
      <c r="G11" s="49">
        <f t="shared" si="1"/>
        <v>87.5</v>
      </c>
      <c r="H11" s="33">
        <f t="shared" si="2"/>
        <v>6.7269601614470442</v>
      </c>
      <c r="I11" s="33">
        <f t="shared" si="3"/>
        <v>5.0232850190989486</v>
      </c>
      <c r="J11" s="20">
        <v>16154</v>
      </c>
      <c r="K11" s="14">
        <v>13128</v>
      </c>
      <c r="L11" s="49">
        <f t="shared" si="4"/>
        <v>23.049969530773918</v>
      </c>
      <c r="M11" s="33">
        <f t="shared" si="5"/>
        <v>6.5196509722569767</v>
      </c>
      <c r="N11" s="34">
        <f t="shared" si="6"/>
        <v>4.6581602963509656</v>
      </c>
    </row>
    <row r="12" spans="1:19" hidden="1" outlineLevel="1" x14ac:dyDescent="0.25">
      <c r="A12" s="36"/>
      <c r="B12" s="50" t="s">
        <v>20</v>
      </c>
      <c r="C12" s="42">
        <f t="shared" si="0"/>
        <v>-49.852167376597343</v>
      </c>
      <c r="D12" s="48"/>
      <c r="E12" s="20">
        <v>800</v>
      </c>
      <c r="F12" s="14">
        <v>886</v>
      </c>
      <c r="G12" s="49">
        <f t="shared" si="1"/>
        <v>-9.7065462753950342</v>
      </c>
      <c r="H12" s="33">
        <f t="shared" si="2"/>
        <v>2.9897600717542416</v>
      </c>
      <c r="I12" s="33">
        <f t="shared" si="3"/>
        <v>4.6360734655434044</v>
      </c>
      <c r="J12" s="20">
        <v>10007</v>
      </c>
      <c r="K12" s="14">
        <v>19955</v>
      </c>
      <c r="L12" s="49">
        <f t="shared" si="4"/>
        <v>-49.852167376597343</v>
      </c>
      <c r="M12" s="33">
        <f t="shared" si="5"/>
        <v>4.038761129093448</v>
      </c>
      <c r="N12" s="34">
        <f t="shared" si="6"/>
        <v>7.0805597740465815</v>
      </c>
    </row>
    <row r="13" spans="1:19" hidden="1" outlineLevel="1" x14ac:dyDescent="0.25">
      <c r="A13" s="36"/>
      <c r="B13" s="50" t="s">
        <v>21</v>
      </c>
      <c r="C13" s="42">
        <f t="shared" si="0"/>
        <v>-26.169890364560121</v>
      </c>
      <c r="D13" s="48"/>
      <c r="E13" s="20">
        <v>974</v>
      </c>
      <c r="F13" s="14">
        <v>538</v>
      </c>
      <c r="G13" s="49">
        <f t="shared" si="1"/>
        <v>81.040892193308551</v>
      </c>
      <c r="H13" s="33">
        <f t="shared" si="2"/>
        <v>3.640032887360789</v>
      </c>
      <c r="I13" s="33">
        <f t="shared" si="3"/>
        <v>2.8151326461200354</v>
      </c>
      <c r="J13" s="20">
        <v>8283</v>
      </c>
      <c r="K13" s="14">
        <v>11219</v>
      </c>
      <c r="L13" s="49">
        <f t="shared" si="4"/>
        <v>-26.169890364560121</v>
      </c>
      <c r="M13" s="33">
        <f t="shared" si="5"/>
        <v>3.3429657671910693</v>
      </c>
      <c r="N13" s="34">
        <f t="shared" si="6"/>
        <v>3.9807967980470358</v>
      </c>
    </row>
    <row r="14" spans="1:19" hidden="1" outlineLevel="1" x14ac:dyDescent="0.25">
      <c r="A14" s="36"/>
      <c r="B14" s="50" t="s">
        <v>22</v>
      </c>
      <c r="C14" s="42">
        <f t="shared" si="0"/>
        <v>-2.6250282869427473</v>
      </c>
      <c r="D14" s="48"/>
      <c r="E14" s="20">
        <v>462</v>
      </c>
      <c r="F14" s="14">
        <v>516</v>
      </c>
      <c r="G14" s="49">
        <f t="shared" si="1"/>
        <v>-10.465116279069768</v>
      </c>
      <c r="H14" s="33">
        <f t="shared" si="2"/>
        <v>1.7265864414380747</v>
      </c>
      <c r="I14" s="33">
        <f t="shared" si="3"/>
        <v>2.7000156977656844</v>
      </c>
      <c r="J14" s="20">
        <v>4303</v>
      </c>
      <c r="K14" s="14">
        <v>4419</v>
      </c>
      <c r="L14" s="49">
        <f t="shared" si="4"/>
        <v>-2.6250282869427473</v>
      </c>
      <c r="M14" s="33">
        <f t="shared" si="5"/>
        <v>1.7366632495742087</v>
      </c>
      <c r="N14" s="34">
        <f t="shared" si="6"/>
        <v>1.5679776317470231</v>
      </c>
    </row>
    <row r="15" spans="1:19" hidden="1" outlineLevel="1" x14ac:dyDescent="0.25">
      <c r="A15" s="36"/>
      <c r="B15" s="50" t="s">
        <v>23</v>
      </c>
      <c r="C15" s="42">
        <f t="shared" si="0"/>
        <v>-34.884516680923866</v>
      </c>
      <c r="D15" s="48"/>
      <c r="E15" s="20">
        <v>24</v>
      </c>
      <c r="F15" s="14">
        <v>313</v>
      </c>
      <c r="G15" s="49">
        <f t="shared" si="1"/>
        <v>-92.332268370607025</v>
      </c>
      <c r="H15" s="33">
        <f t="shared" si="2"/>
        <v>8.9692802152627246E-2</v>
      </c>
      <c r="I15" s="33">
        <f t="shared" si="3"/>
        <v>1.6378002197687196</v>
      </c>
      <c r="J15" s="20">
        <v>3806</v>
      </c>
      <c r="K15" s="14">
        <v>5845</v>
      </c>
      <c r="L15" s="49">
        <f t="shared" si="4"/>
        <v>-34.884516680923866</v>
      </c>
      <c r="M15" s="33">
        <f t="shared" si="5"/>
        <v>1.5360772316707967</v>
      </c>
      <c r="N15" s="34">
        <f t="shared" si="6"/>
        <v>2.0739600039740553</v>
      </c>
    </row>
    <row r="16" spans="1:19" hidden="1" outlineLevel="1" x14ac:dyDescent="0.25">
      <c r="A16" s="36"/>
      <c r="B16" s="50" t="s">
        <v>24</v>
      </c>
      <c r="C16" s="42">
        <f t="shared" si="0"/>
        <v>-10.317060895822848</v>
      </c>
      <c r="D16" s="48"/>
      <c r="E16" s="20">
        <v>208</v>
      </c>
      <c r="F16" s="14">
        <v>88</v>
      </c>
      <c r="G16" s="49">
        <f t="shared" si="1"/>
        <v>136.36363636363635</v>
      </c>
      <c r="H16" s="33">
        <f t="shared" si="2"/>
        <v>0.77733761865610285</v>
      </c>
      <c r="I16" s="33">
        <f t="shared" si="3"/>
        <v>0.46046779341740357</v>
      </c>
      <c r="J16" s="20">
        <v>1782</v>
      </c>
      <c r="K16" s="14">
        <v>1987</v>
      </c>
      <c r="L16" s="49">
        <f t="shared" si="4"/>
        <v>-10.317060895822848</v>
      </c>
      <c r="M16" s="33">
        <f t="shared" si="5"/>
        <v>0.71920379055106676</v>
      </c>
      <c r="N16" s="34">
        <f t="shared" si="6"/>
        <v>0.70503995344678316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2.4837844358970716E-3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-28.293930285765555</v>
      </c>
      <c r="D18" s="48"/>
      <c r="E18" s="20">
        <v>4111</v>
      </c>
      <c r="F18" s="14">
        <v>1881</v>
      </c>
      <c r="G18" s="49">
        <f t="shared" si="1"/>
        <v>118.5539606592238</v>
      </c>
      <c r="H18" s="33">
        <f t="shared" si="2"/>
        <v>15.363629568727111</v>
      </c>
      <c r="I18" s="33">
        <f t="shared" si="3"/>
        <v>9.8424990842970015</v>
      </c>
      <c r="J18" s="20">
        <v>31968</v>
      </c>
      <c r="K18" s="14">
        <v>44582</v>
      </c>
      <c r="L18" s="49">
        <f t="shared" si="4"/>
        <v>-28.293930285765555</v>
      </c>
      <c r="M18" s="33">
        <f t="shared" si="5"/>
        <v>12.902080121400955</v>
      </c>
      <c r="N18" s="34">
        <f t="shared" si="6"/>
        <v>15.818868245880466</v>
      </c>
    </row>
    <row r="19" spans="1:14" hidden="1" outlineLevel="1" x14ac:dyDescent="0.25">
      <c r="A19" s="36"/>
      <c r="B19" s="50" t="s">
        <v>28</v>
      </c>
      <c r="C19" s="42">
        <f t="shared" si="0"/>
        <v>-21.102719033232628</v>
      </c>
      <c r="D19" s="48"/>
      <c r="E19" s="20">
        <v>1394</v>
      </c>
      <c r="F19" s="14">
        <v>599</v>
      </c>
      <c r="G19" s="49">
        <f t="shared" si="1"/>
        <v>132.7212020033389</v>
      </c>
      <c r="H19" s="33">
        <f t="shared" si="2"/>
        <v>5.2096569250317666</v>
      </c>
      <c r="I19" s="33">
        <f t="shared" si="3"/>
        <v>3.1343205483752814</v>
      </c>
      <c r="J19" s="20">
        <v>10446</v>
      </c>
      <c r="K19" s="14">
        <v>13240</v>
      </c>
      <c r="L19" s="49">
        <f t="shared" si="4"/>
        <v>-21.102719033232628</v>
      </c>
      <c r="M19" s="33">
        <f t="shared" si="5"/>
        <v>4.2159387183481725</v>
      </c>
      <c r="N19" s="34">
        <f t="shared" si="6"/>
        <v>4.697900847325319</v>
      </c>
    </row>
    <row r="20" spans="1:14" hidden="1" outlineLevel="1" x14ac:dyDescent="0.25">
      <c r="A20" s="36"/>
      <c r="B20" s="50" t="s">
        <v>29</v>
      </c>
      <c r="C20" s="42">
        <f t="shared" si="0"/>
        <v>-18.929489328416583</v>
      </c>
      <c r="D20" s="48"/>
      <c r="E20" s="20">
        <v>1008</v>
      </c>
      <c r="F20" s="14">
        <v>286</v>
      </c>
      <c r="G20" s="49">
        <f t="shared" si="1"/>
        <v>252.44755244755245</v>
      </c>
      <c r="H20" s="33">
        <f t="shared" si="2"/>
        <v>3.7670976904103446</v>
      </c>
      <c r="I20" s="33">
        <f t="shared" si="3"/>
        <v>1.4965203286065618</v>
      </c>
      <c r="J20" s="20">
        <v>7255</v>
      </c>
      <c r="K20" s="14">
        <v>8949</v>
      </c>
      <c r="L20" s="49">
        <f t="shared" si="4"/>
        <v>-18.929489328416583</v>
      </c>
      <c r="M20" s="33">
        <f t="shared" si="5"/>
        <v>2.9280715490729454</v>
      </c>
      <c r="N20" s="34">
        <f t="shared" si="6"/>
        <v>3.1753409881204142</v>
      </c>
    </row>
    <row r="21" spans="1:14" hidden="1" outlineLevel="1" x14ac:dyDescent="0.25">
      <c r="A21" s="36"/>
      <c r="B21" s="50" t="s">
        <v>30</v>
      </c>
      <c r="C21" s="42">
        <f t="shared" si="0"/>
        <v>-63.36583725622058</v>
      </c>
      <c r="D21" s="48"/>
      <c r="E21" s="20">
        <v>259</v>
      </c>
      <c r="F21" s="14">
        <v>597</v>
      </c>
      <c r="G21" s="49">
        <f t="shared" si="1"/>
        <v>-56.616415410385258</v>
      </c>
      <c r="H21" s="33">
        <f t="shared" si="2"/>
        <v>0.96793482323043567</v>
      </c>
      <c r="I21" s="33">
        <f t="shared" si="3"/>
        <v>3.1238553712521586</v>
      </c>
      <c r="J21" s="20">
        <v>4358</v>
      </c>
      <c r="K21" s="14">
        <v>11896</v>
      </c>
      <c r="L21" s="49">
        <f t="shared" si="4"/>
        <v>-63.36583725622058</v>
      </c>
      <c r="M21" s="33">
        <f t="shared" si="5"/>
        <v>1.7588608974307232</v>
      </c>
      <c r="N21" s="34">
        <f t="shared" si="6"/>
        <v>4.2210142356330813</v>
      </c>
    </row>
    <row r="22" spans="1:14" hidden="1" outlineLevel="1" x14ac:dyDescent="0.25">
      <c r="A22" s="36"/>
      <c r="B22" s="50" t="s">
        <v>31</v>
      </c>
      <c r="C22" s="42">
        <f t="shared" si="0"/>
        <v>-39.381386357359844</v>
      </c>
      <c r="D22" s="48"/>
      <c r="E22" s="20">
        <v>183</v>
      </c>
      <c r="F22" s="14">
        <v>147</v>
      </c>
      <c r="G22" s="49">
        <f t="shared" si="1"/>
        <v>24.489795918367346</v>
      </c>
      <c r="H22" s="33">
        <f t="shared" si="2"/>
        <v>0.68390761641378273</v>
      </c>
      <c r="I22" s="33">
        <f t="shared" si="3"/>
        <v>0.76919051854952647</v>
      </c>
      <c r="J22" s="20">
        <v>2195</v>
      </c>
      <c r="K22" s="14">
        <v>3621</v>
      </c>
      <c r="L22" s="49">
        <f t="shared" si="4"/>
        <v>-39.381386357359844</v>
      </c>
      <c r="M22" s="33">
        <f t="shared" si="5"/>
        <v>0.88588794627362033</v>
      </c>
      <c r="N22" s="34">
        <f t="shared" si="6"/>
        <v>1.2848262060547568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385</v>
      </c>
      <c r="F23" s="14">
        <v>0</v>
      </c>
      <c r="G23" s="49" t="str">
        <f t="shared" si="1"/>
        <v/>
      </c>
      <c r="H23" s="33">
        <f t="shared" si="2"/>
        <v>1.4388220345317289</v>
      </c>
      <c r="I23" s="33" t="str">
        <f t="shared" si="3"/>
        <v/>
      </c>
      <c r="J23" s="20">
        <v>1823</v>
      </c>
      <c r="K23" s="14">
        <v>0</v>
      </c>
      <c r="L23" s="49" t="str">
        <f t="shared" si="4"/>
        <v/>
      </c>
      <c r="M23" s="33">
        <f t="shared" si="5"/>
        <v>0.7357511280441047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-24.307036247334754</v>
      </c>
      <c r="D24" s="48"/>
      <c r="E24" s="20">
        <v>243</v>
      </c>
      <c r="F24" s="14">
        <v>109</v>
      </c>
      <c r="G24" s="49">
        <f t="shared" si="1"/>
        <v>122.93577981651376</v>
      </c>
      <c r="H24" s="33">
        <f t="shared" si="2"/>
        <v>0.90813962179535102</v>
      </c>
      <c r="I24" s="33">
        <f t="shared" si="3"/>
        <v>0.57035215321019306</v>
      </c>
      <c r="J24" s="20">
        <v>1775</v>
      </c>
      <c r="K24" s="14">
        <v>2345</v>
      </c>
      <c r="L24" s="49">
        <f t="shared" si="4"/>
        <v>-24.307036247334754</v>
      </c>
      <c r="M24" s="33">
        <f t="shared" si="5"/>
        <v>0.71637863536932844</v>
      </c>
      <c r="N24" s="34">
        <f t="shared" si="6"/>
        <v>0.83206778602551901</v>
      </c>
    </row>
    <row r="25" spans="1:14" hidden="1" outlineLevel="1" x14ac:dyDescent="0.25">
      <c r="A25" s="36"/>
      <c r="B25" s="50" t="s">
        <v>34</v>
      </c>
      <c r="C25" s="42">
        <f t="shared" si="0"/>
        <v>18.913270637408569</v>
      </c>
      <c r="D25" s="48"/>
      <c r="E25" s="20">
        <v>106</v>
      </c>
      <c r="F25" s="14">
        <v>25</v>
      </c>
      <c r="G25" s="49">
        <f t="shared" si="1"/>
        <v>324</v>
      </c>
      <c r="H25" s="33">
        <f t="shared" si="2"/>
        <v>0.39614320950743703</v>
      </c>
      <c r="I25" s="33">
        <f t="shared" si="3"/>
        <v>0.13081471403903511</v>
      </c>
      <c r="J25" s="20">
        <v>1138</v>
      </c>
      <c r="K25" s="14">
        <v>957</v>
      </c>
      <c r="L25" s="49">
        <f t="shared" si="4"/>
        <v>18.913270637408569</v>
      </c>
      <c r="M25" s="33">
        <f t="shared" si="5"/>
        <v>0.45928951383115257</v>
      </c>
      <c r="N25" s="34">
        <f t="shared" si="6"/>
        <v>0.33956881502192826</v>
      </c>
    </row>
    <row r="26" spans="1:14" hidden="1" outlineLevel="1" x14ac:dyDescent="0.25">
      <c r="A26" s="36"/>
      <c r="B26" s="50" t="s">
        <v>35</v>
      </c>
      <c r="C26" s="42">
        <f t="shared" si="0"/>
        <v>6.3909774436090219</v>
      </c>
      <c r="D26" s="48"/>
      <c r="E26" s="20">
        <v>52</v>
      </c>
      <c r="F26" s="14">
        <v>27</v>
      </c>
      <c r="G26" s="49">
        <f t="shared" si="1"/>
        <v>92.592592592592595</v>
      </c>
      <c r="H26" s="33">
        <f t="shared" si="2"/>
        <v>0.19433440466402571</v>
      </c>
      <c r="I26" s="33">
        <f t="shared" si="3"/>
        <v>0.14127989116215792</v>
      </c>
      <c r="J26" s="20">
        <v>566</v>
      </c>
      <c r="K26" s="14">
        <v>532</v>
      </c>
      <c r="L26" s="49">
        <f t="shared" si="4"/>
        <v>6.3909774436090219</v>
      </c>
      <c r="M26" s="33">
        <f t="shared" si="5"/>
        <v>0.2284339761234028</v>
      </c>
      <c r="N26" s="34">
        <f t="shared" si="6"/>
        <v>0.18876761712817747</v>
      </c>
    </row>
    <row r="27" spans="1:14" hidden="1" outlineLevel="1" x14ac:dyDescent="0.25">
      <c r="A27" s="36"/>
      <c r="B27" s="50" t="s">
        <v>36</v>
      </c>
      <c r="C27" s="42">
        <f t="shared" si="0"/>
        <v>-31.323722149410223</v>
      </c>
      <c r="D27" s="48"/>
      <c r="E27" s="20">
        <v>36</v>
      </c>
      <c r="F27" s="14">
        <v>17</v>
      </c>
      <c r="G27" s="49">
        <f t="shared" si="1"/>
        <v>111.76470588235294</v>
      </c>
      <c r="H27" s="33">
        <f t="shared" si="2"/>
        <v>0.13453920322894086</v>
      </c>
      <c r="I27" s="33">
        <f t="shared" si="3"/>
        <v>8.8954005546543868E-2</v>
      </c>
      <c r="J27" s="20">
        <v>524</v>
      </c>
      <c r="K27" s="14">
        <v>763</v>
      </c>
      <c r="L27" s="49">
        <f t="shared" si="4"/>
        <v>-31.323722149410223</v>
      </c>
      <c r="M27" s="33">
        <f t="shared" si="5"/>
        <v>0.2114830450329736</v>
      </c>
      <c r="N27" s="34">
        <f t="shared" si="6"/>
        <v>0.27073250351278089</v>
      </c>
    </row>
    <row r="28" spans="1:14" hidden="1" outlineLevel="1" x14ac:dyDescent="0.25">
      <c r="A28" s="36"/>
      <c r="B28" s="50" t="s">
        <v>37</v>
      </c>
      <c r="C28" s="42">
        <f t="shared" si="0"/>
        <v>-33.460076045627375</v>
      </c>
      <c r="D28" s="48"/>
      <c r="E28" s="20">
        <v>63</v>
      </c>
      <c r="F28" s="14">
        <v>7</v>
      </c>
      <c r="G28" s="49">
        <f t="shared" si="1"/>
        <v>800</v>
      </c>
      <c r="H28" s="33">
        <f t="shared" si="2"/>
        <v>0.23544360565064654</v>
      </c>
      <c r="I28" s="33">
        <f t="shared" si="3"/>
        <v>3.6628119930929834E-2</v>
      </c>
      <c r="J28" s="20">
        <v>350</v>
      </c>
      <c r="K28" s="14">
        <v>526</v>
      </c>
      <c r="L28" s="49">
        <f t="shared" si="4"/>
        <v>-33.460076045627375</v>
      </c>
      <c r="M28" s="33">
        <f t="shared" si="5"/>
        <v>0.14125775908690985</v>
      </c>
      <c r="N28" s="34">
        <f t="shared" si="6"/>
        <v>0.18663865904026569</v>
      </c>
    </row>
    <row r="29" spans="1:14" hidden="1" outlineLevel="1" x14ac:dyDescent="0.25">
      <c r="A29" s="36"/>
      <c r="B29" s="50" t="s">
        <v>38</v>
      </c>
      <c r="C29" s="42">
        <f t="shared" si="0"/>
        <v>-42.30088495575221</v>
      </c>
      <c r="D29" s="48"/>
      <c r="E29" s="20">
        <v>29</v>
      </c>
      <c r="F29" s="14">
        <v>30</v>
      </c>
      <c r="G29" s="49">
        <f t="shared" si="1"/>
        <v>-3.3333333333333335</v>
      </c>
      <c r="H29" s="33">
        <f t="shared" si="2"/>
        <v>0.10837880260109126</v>
      </c>
      <c r="I29" s="33">
        <f t="shared" si="3"/>
        <v>0.15697765684684215</v>
      </c>
      <c r="J29" s="20">
        <v>326</v>
      </c>
      <c r="K29" s="14">
        <v>565</v>
      </c>
      <c r="L29" s="49">
        <f t="shared" si="4"/>
        <v>-42.30088495575221</v>
      </c>
      <c r="M29" s="33">
        <f t="shared" si="5"/>
        <v>0.13157151274952172</v>
      </c>
      <c r="N29" s="34">
        <f t="shared" si="6"/>
        <v>0.20047688661169222</v>
      </c>
    </row>
    <row r="30" spans="1:14" hidden="1" outlineLevel="1" x14ac:dyDescent="0.25">
      <c r="A30" s="36"/>
      <c r="B30" s="50" t="s">
        <v>30</v>
      </c>
      <c r="C30" s="42" t="str">
        <f t="shared" si="0"/>
        <v/>
      </c>
      <c r="D30" s="48"/>
      <c r="E30" s="20">
        <v>304</v>
      </c>
      <c r="F30" s="14">
        <v>0</v>
      </c>
      <c r="G30" s="49" t="str">
        <f t="shared" si="1"/>
        <v/>
      </c>
      <c r="H30" s="33">
        <f t="shared" si="2"/>
        <v>1.136108827266612</v>
      </c>
      <c r="I30" s="33" t="str">
        <f t="shared" si="3"/>
        <v/>
      </c>
      <c r="J30" s="20">
        <v>305</v>
      </c>
      <c r="K30" s="14">
        <v>0</v>
      </c>
      <c r="L30" s="49" t="str">
        <f t="shared" si="4"/>
        <v/>
      </c>
      <c r="M30" s="33">
        <f t="shared" si="5"/>
        <v>0.12309604720430714</v>
      </c>
      <c r="N30" s="34" t="str">
        <f t="shared" si="6"/>
        <v/>
      </c>
    </row>
    <row r="31" spans="1:14" hidden="1" outlineLevel="1" x14ac:dyDescent="0.25">
      <c r="A31" s="36"/>
      <c r="B31" s="50" t="s">
        <v>39</v>
      </c>
      <c r="C31" s="42">
        <f t="shared" si="0"/>
        <v>9.9630996309963091</v>
      </c>
      <c r="D31" s="48"/>
      <c r="E31" s="20">
        <v>24</v>
      </c>
      <c r="F31" s="14">
        <v>0</v>
      </c>
      <c r="G31" s="49" t="str">
        <f t="shared" si="1"/>
        <v/>
      </c>
      <c r="H31" s="33">
        <f t="shared" si="2"/>
        <v>8.9692802152627246E-2</v>
      </c>
      <c r="I31" s="33" t="str">
        <f t="shared" si="3"/>
        <v/>
      </c>
      <c r="J31" s="20">
        <v>298</v>
      </c>
      <c r="K31" s="14">
        <v>271</v>
      </c>
      <c r="L31" s="49">
        <f t="shared" si="4"/>
        <v>9.9630996309963091</v>
      </c>
      <c r="M31" s="33">
        <f t="shared" si="5"/>
        <v>0.12027089202256895</v>
      </c>
      <c r="N31" s="34">
        <f t="shared" si="6"/>
        <v>9.6157940304015227E-2</v>
      </c>
    </row>
    <row r="32" spans="1:14" hidden="1" outlineLevel="1" x14ac:dyDescent="0.25">
      <c r="A32" s="36"/>
      <c r="B32" s="50" t="s">
        <v>40</v>
      </c>
      <c r="C32" s="42">
        <f t="shared" si="0"/>
        <v>-16.822429906542055</v>
      </c>
      <c r="D32" s="48"/>
      <c r="E32" s="20">
        <v>16</v>
      </c>
      <c r="F32" s="14">
        <v>3</v>
      </c>
      <c r="G32" s="49">
        <f t="shared" si="1"/>
        <v>433.33333333333331</v>
      </c>
      <c r="H32" s="33">
        <f t="shared" si="2"/>
        <v>5.9795201435084835E-2</v>
      </c>
      <c r="I32" s="33">
        <f t="shared" si="3"/>
        <v>1.5697765684684211E-2</v>
      </c>
      <c r="J32" s="20">
        <v>267</v>
      </c>
      <c r="K32" s="14">
        <v>321</v>
      </c>
      <c r="L32" s="49">
        <f t="shared" si="4"/>
        <v>-16.822429906542055</v>
      </c>
      <c r="M32" s="33">
        <f t="shared" si="5"/>
        <v>0.10775949050344266</v>
      </c>
      <c r="N32" s="34">
        <f t="shared" si="6"/>
        <v>0.11389925770328002</v>
      </c>
    </row>
    <row r="33" spans="1:14" hidden="1" outlineLevel="1" x14ac:dyDescent="0.25">
      <c r="A33" s="36"/>
      <c r="B33" s="50" t="s">
        <v>41</v>
      </c>
      <c r="C33" s="42">
        <f t="shared" si="0"/>
        <v>-10.106382978723403</v>
      </c>
      <c r="D33" s="48"/>
      <c r="E33" s="20">
        <v>7</v>
      </c>
      <c r="F33" s="14">
        <v>6</v>
      </c>
      <c r="G33" s="49">
        <f t="shared" si="1"/>
        <v>16.666666666666664</v>
      </c>
      <c r="H33" s="33">
        <f t="shared" si="2"/>
        <v>2.6160400627849613E-2</v>
      </c>
      <c r="I33" s="33">
        <f t="shared" si="3"/>
        <v>3.1395531369368422E-2</v>
      </c>
      <c r="J33" s="20">
        <v>169</v>
      </c>
      <c r="K33" s="14">
        <v>188</v>
      </c>
      <c r="L33" s="49">
        <f t="shared" si="4"/>
        <v>-10.106382978723403</v>
      </c>
      <c r="M33" s="33">
        <f t="shared" si="5"/>
        <v>6.8207317959107894E-2</v>
      </c>
      <c r="N33" s="34">
        <f t="shared" si="6"/>
        <v>6.6707353421235641E-2</v>
      </c>
    </row>
    <row r="34" spans="1:14" hidden="1" outlineLevel="1" x14ac:dyDescent="0.25">
      <c r="A34" s="36"/>
      <c r="B34" s="50" t="s">
        <v>42</v>
      </c>
      <c r="C34" s="42">
        <f t="shared" si="0"/>
        <v>-10.555555555555555</v>
      </c>
      <c r="D34" s="48"/>
      <c r="E34" s="20">
        <v>0</v>
      </c>
      <c r="F34" s="14">
        <v>8</v>
      </c>
      <c r="G34" s="49">
        <f t="shared" si="1"/>
        <v>-100</v>
      </c>
      <c r="H34" s="33" t="str">
        <f t="shared" si="2"/>
        <v/>
      </c>
      <c r="I34" s="33">
        <f t="shared" si="3"/>
        <v>4.1860708492491239E-2</v>
      </c>
      <c r="J34" s="20">
        <v>161</v>
      </c>
      <c r="K34" s="14">
        <v>180</v>
      </c>
      <c r="L34" s="49">
        <f t="shared" si="4"/>
        <v>-10.555555555555555</v>
      </c>
      <c r="M34" s="33">
        <f t="shared" si="5"/>
        <v>6.4978569179978532E-2</v>
      </c>
      <c r="N34" s="34">
        <f t="shared" si="6"/>
        <v>6.3868742637353287E-2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1</v>
      </c>
      <c r="F35" s="14">
        <v>0</v>
      </c>
      <c r="G35" s="49" t="str">
        <f t="shared" si="1"/>
        <v/>
      </c>
      <c r="H35" s="33">
        <f t="shared" si="2"/>
        <v>3.7372000896928022E-3</v>
      </c>
      <c r="I35" s="33" t="str">
        <f t="shared" si="3"/>
        <v/>
      </c>
      <c r="J35" s="20">
        <v>5</v>
      </c>
      <c r="K35" s="14">
        <v>0</v>
      </c>
      <c r="L35" s="49" t="str">
        <f t="shared" si="4"/>
        <v/>
      </c>
      <c r="M35" s="33">
        <f t="shared" si="5"/>
        <v>2.017967986955855E-3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>
        <f t="shared" si="0"/>
        <v>-98.245614035087712</v>
      </c>
      <c r="D36" s="48"/>
      <c r="E36" s="20">
        <v>0</v>
      </c>
      <c r="F36" s="14">
        <v>20</v>
      </c>
      <c r="G36" s="49">
        <f t="shared" si="1"/>
        <v>-100</v>
      </c>
      <c r="H36" s="33" t="str">
        <f t="shared" si="2"/>
        <v/>
      </c>
      <c r="I36" s="33">
        <f t="shared" si="3"/>
        <v>0.10465177123122808</v>
      </c>
      <c r="J36" s="20">
        <v>4</v>
      </c>
      <c r="K36" s="14">
        <v>228</v>
      </c>
      <c r="L36" s="49">
        <f t="shared" si="4"/>
        <v>-98.245614035087712</v>
      </c>
      <c r="M36" s="33">
        <f t="shared" si="5"/>
        <v>1.6143743895646839E-3</v>
      </c>
      <c r="N36" s="34">
        <f t="shared" si="6"/>
        <v>8.090040734064749E-2</v>
      </c>
    </row>
    <row r="37" spans="1:14" hidden="1" outlineLevel="1" x14ac:dyDescent="0.25">
      <c r="A37" s="36"/>
      <c r="B37" s="50" t="s">
        <v>44</v>
      </c>
      <c r="C37" s="42" t="str">
        <f t="shared" si="0"/>
        <v/>
      </c>
      <c r="D37" s="48"/>
      <c r="E37" s="20">
        <v>1</v>
      </c>
      <c r="F37" s="14">
        <v>0</v>
      </c>
      <c r="G37" s="49" t="str">
        <f t="shared" si="1"/>
        <v/>
      </c>
      <c r="H37" s="33">
        <f t="shared" si="2"/>
        <v>3.7372000896928022E-3</v>
      </c>
      <c r="I37" s="33" t="str">
        <f t="shared" si="3"/>
        <v/>
      </c>
      <c r="J37" s="20">
        <v>3</v>
      </c>
      <c r="K37" s="14">
        <v>0</v>
      </c>
      <c r="L37" s="49" t="str">
        <f t="shared" si="4"/>
        <v/>
      </c>
      <c r="M37" s="33">
        <f t="shared" si="5"/>
        <v>1.210780792173513E-3</v>
      </c>
      <c r="N37" s="34" t="str">
        <f t="shared" si="6"/>
        <v/>
      </c>
    </row>
    <row r="38" spans="1:14" collapsed="1" x14ac:dyDescent="0.25">
      <c r="A38" s="36" t="s">
        <v>45</v>
      </c>
      <c r="B38" s="1" t="s">
        <v>46</v>
      </c>
      <c r="C38" s="42">
        <f t="shared" si="0"/>
        <v>7.8703179812153437</v>
      </c>
      <c r="D38" s="48"/>
      <c r="E38" s="20">
        <v>2182</v>
      </c>
      <c r="F38" s="14">
        <v>2101</v>
      </c>
      <c r="G38" s="49">
        <f t="shared" si="1"/>
        <v>3.8553069966682534</v>
      </c>
      <c r="H38" s="33">
        <f t="shared" si="2"/>
        <v>8.1545705957096946</v>
      </c>
      <c r="I38" s="33">
        <f t="shared" si="3"/>
        <v>10.99366856784051</v>
      </c>
      <c r="J38" s="20">
        <v>19065</v>
      </c>
      <c r="K38" s="14">
        <v>17674</v>
      </c>
      <c r="L38" s="49">
        <f t="shared" si="4"/>
        <v>7.8703179812153437</v>
      </c>
      <c r="M38" s="33">
        <f t="shared" si="5"/>
        <v>7.6945119342626755</v>
      </c>
      <c r="N38" s="34">
        <f t="shared" si="6"/>
        <v>6.2712008742921208</v>
      </c>
    </row>
    <row r="39" spans="1:14" hidden="1" outlineLevel="1" x14ac:dyDescent="0.25">
      <c r="A39" s="36"/>
      <c r="B39" s="50" t="s">
        <v>47</v>
      </c>
      <c r="C39" s="42">
        <f t="shared" si="0"/>
        <v>52.128712871287128</v>
      </c>
      <c r="D39" s="48"/>
      <c r="E39" s="20">
        <v>692</v>
      </c>
      <c r="F39" s="14">
        <v>578</v>
      </c>
      <c r="G39" s="49">
        <f t="shared" si="1"/>
        <v>19.72318339100346</v>
      </c>
      <c r="H39" s="33">
        <f t="shared" si="2"/>
        <v>2.5861424620674192</v>
      </c>
      <c r="I39" s="33">
        <f t="shared" si="3"/>
        <v>3.024436188582492</v>
      </c>
      <c r="J39" s="20">
        <v>6146</v>
      </c>
      <c r="K39" s="14">
        <v>4040</v>
      </c>
      <c r="L39" s="49">
        <f t="shared" si="4"/>
        <v>52.128712871287128</v>
      </c>
      <c r="M39" s="33">
        <f t="shared" si="5"/>
        <v>2.4804862495661371</v>
      </c>
      <c r="N39" s="34">
        <f t="shared" si="6"/>
        <v>1.4334984458605959</v>
      </c>
    </row>
    <row r="40" spans="1:14" hidden="1" outlineLevel="1" x14ac:dyDescent="0.25">
      <c r="A40" s="36"/>
      <c r="B40" s="50" t="s">
        <v>48</v>
      </c>
      <c r="C40" s="42">
        <f t="shared" si="0"/>
        <v>18.65951742627346</v>
      </c>
      <c r="D40" s="48"/>
      <c r="E40" s="20">
        <v>663</v>
      </c>
      <c r="F40" s="14">
        <v>368</v>
      </c>
      <c r="G40" s="49">
        <f t="shared" si="1"/>
        <v>80.16304347826086</v>
      </c>
      <c r="H40" s="33">
        <f t="shared" si="2"/>
        <v>2.4777636594663277</v>
      </c>
      <c r="I40" s="33">
        <f t="shared" si="3"/>
        <v>1.9255925906545968</v>
      </c>
      <c r="J40" s="20">
        <v>4426</v>
      </c>
      <c r="K40" s="14">
        <v>3730</v>
      </c>
      <c r="L40" s="49">
        <f t="shared" si="4"/>
        <v>18.65951742627346</v>
      </c>
      <c r="M40" s="33">
        <f t="shared" si="5"/>
        <v>1.7863052620533226</v>
      </c>
      <c r="N40" s="34">
        <f t="shared" si="6"/>
        <v>1.323502277985154</v>
      </c>
    </row>
    <row r="41" spans="1:14" hidden="1" outlineLevel="1" x14ac:dyDescent="0.25">
      <c r="A41" s="36"/>
      <c r="B41" s="50" t="s">
        <v>49</v>
      </c>
      <c r="C41" s="42">
        <f t="shared" si="0"/>
        <v>15.850622406639003</v>
      </c>
      <c r="D41" s="48"/>
      <c r="E41" s="20">
        <v>258</v>
      </c>
      <c r="F41" s="14">
        <v>321</v>
      </c>
      <c r="G41" s="49">
        <f t="shared" si="1"/>
        <v>-19.626168224299064</v>
      </c>
      <c r="H41" s="33">
        <f t="shared" si="2"/>
        <v>0.96419762314074298</v>
      </c>
      <c r="I41" s="33">
        <f t="shared" si="3"/>
        <v>1.6796609282612107</v>
      </c>
      <c r="J41" s="20">
        <v>2792</v>
      </c>
      <c r="K41" s="14">
        <v>2410</v>
      </c>
      <c r="L41" s="49">
        <f t="shared" si="4"/>
        <v>15.850622406639003</v>
      </c>
      <c r="M41" s="33">
        <f t="shared" si="5"/>
        <v>1.1268333239161494</v>
      </c>
      <c r="N41" s="34">
        <f t="shared" si="6"/>
        <v>0.85513149864456339</v>
      </c>
    </row>
    <row r="42" spans="1:14" hidden="1" outlineLevel="1" x14ac:dyDescent="0.25">
      <c r="A42" s="36"/>
      <c r="B42" s="50" t="s">
        <v>50</v>
      </c>
      <c r="C42" s="42">
        <f t="shared" si="0"/>
        <v>-6.2853107344632768</v>
      </c>
      <c r="D42" s="48"/>
      <c r="E42" s="20">
        <v>139</v>
      </c>
      <c r="F42" s="14">
        <v>154</v>
      </c>
      <c r="G42" s="49">
        <f t="shared" si="1"/>
        <v>-9.7402597402597415</v>
      </c>
      <c r="H42" s="33">
        <f t="shared" si="2"/>
        <v>0.51947081246729954</v>
      </c>
      <c r="I42" s="33">
        <f t="shared" si="3"/>
        <v>0.80581863848045632</v>
      </c>
      <c r="J42" s="20">
        <v>1327</v>
      </c>
      <c r="K42" s="14">
        <v>1416</v>
      </c>
      <c r="L42" s="49">
        <f t="shared" si="4"/>
        <v>-6.2853107344632768</v>
      </c>
      <c r="M42" s="33">
        <f t="shared" si="5"/>
        <v>0.53556870373808396</v>
      </c>
      <c r="N42" s="34">
        <f t="shared" si="6"/>
        <v>0.50243410874717909</v>
      </c>
    </row>
    <row r="43" spans="1:14" hidden="1" outlineLevel="1" x14ac:dyDescent="0.25">
      <c r="A43" s="36"/>
      <c r="B43" s="50" t="s">
        <v>51</v>
      </c>
      <c r="C43" s="42">
        <f t="shared" si="0"/>
        <v>-24.924012158054712</v>
      </c>
      <c r="D43" s="48"/>
      <c r="E43" s="20">
        <v>132</v>
      </c>
      <c r="F43" s="14">
        <v>182</v>
      </c>
      <c r="G43" s="49">
        <f t="shared" si="1"/>
        <v>-27.472527472527474</v>
      </c>
      <c r="H43" s="33">
        <f t="shared" si="2"/>
        <v>0.4933104118394499</v>
      </c>
      <c r="I43" s="33">
        <f t="shared" si="3"/>
        <v>0.9523311182041756</v>
      </c>
      <c r="J43" s="20">
        <v>1235</v>
      </c>
      <c r="K43" s="14">
        <v>1645</v>
      </c>
      <c r="L43" s="49">
        <f t="shared" si="4"/>
        <v>-24.924012158054712</v>
      </c>
      <c r="M43" s="33">
        <f t="shared" si="5"/>
        <v>0.49843809277809614</v>
      </c>
      <c r="N43" s="34">
        <f t="shared" si="6"/>
        <v>0.58368934243581194</v>
      </c>
    </row>
    <row r="44" spans="1:14" hidden="1" outlineLevel="1" x14ac:dyDescent="0.25">
      <c r="A44" s="36"/>
      <c r="B44" s="50" t="s">
        <v>52</v>
      </c>
      <c r="C44" s="42">
        <f t="shared" si="0"/>
        <v>4.2955326460481098</v>
      </c>
      <c r="D44" s="48"/>
      <c r="E44" s="20">
        <v>146</v>
      </c>
      <c r="F44" s="14">
        <v>186</v>
      </c>
      <c r="G44" s="49">
        <f t="shared" si="1"/>
        <v>-21.50537634408602</v>
      </c>
      <c r="H44" s="33">
        <f t="shared" si="2"/>
        <v>0.54563121309514917</v>
      </c>
      <c r="I44" s="33">
        <f t="shared" si="3"/>
        <v>0.97326147245042127</v>
      </c>
      <c r="J44" s="20">
        <v>1214</v>
      </c>
      <c r="K44" s="14">
        <v>1164</v>
      </c>
      <c r="L44" s="49">
        <f t="shared" si="4"/>
        <v>4.2955326460481098</v>
      </c>
      <c r="M44" s="33">
        <f t="shared" si="5"/>
        <v>0.48996262723288153</v>
      </c>
      <c r="N44" s="34">
        <f t="shared" si="6"/>
        <v>0.41301786905488458</v>
      </c>
    </row>
    <row r="45" spans="1:14" hidden="1" outlineLevel="1" x14ac:dyDescent="0.25">
      <c r="A45" s="36"/>
      <c r="B45" s="50" t="s">
        <v>53</v>
      </c>
      <c r="C45" s="42">
        <f t="shared" si="0"/>
        <v>-11.682242990654206</v>
      </c>
      <c r="D45" s="48"/>
      <c r="E45" s="20">
        <v>86</v>
      </c>
      <c r="F45" s="14">
        <v>211</v>
      </c>
      <c r="G45" s="49">
        <f t="shared" si="1"/>
        <v>-59.241706161137444</v>
      </c>
      <c r="H45" s="33">
        <f t="shared" si="2"/>
        <v>0.32139920771358099</v>
      </c>
      <c r="I45" s="33">
        <f t="shared" si="3"/>
        <v>1.1040761864894564</v>
      </c>
      <c r="J45" s="20">
        <v>1134</v>
      </c>
      <c r="K45" s="14">
        <v>1284</v>
      </c>
      <c r="L45" s="49">
        <f t="shared" si="4"/>
        <v>-11.682242990654206</v>
      </c>
      <c r="M45" s="33">
        <f t="shared" si="5"/>
        <v>0.45767513944158789</v>
      </c>
      <c r="N45" s="34">
        <f t="shared" si="6"/>
        <v>0.45559703081312009</v>
      </c>
    </row>
    <row r="46" spans="1:14" hidden="1" outlineLevel="1" x14ac:dyDescent="0.25">
      <c r="A46" s="36"/>
      <c r="B46" s="50" t="s">
        <v>54</v>
      </c>
      <c r="C46" s="42">
        <f t="shared" si="0"/>
        <v>-37.123745819397989</v>
      </c>
      <c r="D46" s="48"/>
      <c r="E46" s="20">
        <v>54</v>
      </c>
      <c r="F46" s="14">
        <v>48</v>
      </c>
      <c r="G46" s="49">
        <f t="shared" si="1"/>
        <v>12.5</v>
      </c>
      <c r="H46" s="33">
        <f t="shared" si="2"/>
        <v>0.20180880484341129</v>
      </c>
      <c r="I46" s="33">
        <f t="shared" si="3"/>
        <v>0.25116425095494738</v>
      </c>
      <c r="J46" s="20">
        <v>376</v>
      </c>
      <c r="K46" s="14">
        <v>598</v>
      </c>
      <c r="L46" s="49">
        <f t="shared" si="4"/>
        <v>-37.123745819397989</v>
      </c>
      <c r="M46" s="33">
        <f t="shared" si="5"/>
        <v>0.15175119261908029</v>
      </c>
      <c r="N46" s="34">
        <f t="shared" si="6"/>
        <v>0.212186156095207</v>
      </c>
    </row>
    <row r="47" spans="1:14" hidden="1" outlineLevel="1" x14ac:dyDescent="0.25">
      <c r="A47" s="36"/>
      <c r="B47" s="50" t="s">
        <v>55</v>
      </c>
      <c r="C47" s="42">
        <f t="shared" si="0"/>
        <v>-42.647058823529413</v>
      </c>
      <c r="D47" s="48"/>
      <c r="E47" s="20">
        <v>6</v>
      </c>
      <c r="F47" s="14">
        <v>30</v>
      </c>
      <c r="G47" s="49">
        <f t="shared" si="1"/>
        <v>-80</v>
      </c>
      <c r="H47" s="33">
        <f t="shared" si="2"/>
        <v>2.2423200538156812E-2</v>
      </c>
      <c r="I47" s="33">
        <f t="shared" si="3"/>
        <v>0.15697765684684215</v>
      </c>
      <c r="J47" s="20">
        <v>351</v>
      </c>
      <c r="K47" s="14">
        <v>612</v>
      </c>
      <c r="L47" s="49">
        <f t="shared" si="4"/>
        <v>-42.647058823529413</v>
      </c>
      <c r="M47" s="33">
        <f t="shared" si="5"/>
        <v>0.14166135268430102</v>
      </c>
      <c r="N47" s="34">
        <f t="shared" si="6"/>
        <v>0.21715372496700114</v>
      </c>
    </row>
    <row r="48" spans="1:14" hidden="1" outlineLevel="1" x14ac:dyDescent="0.25">
      <c r="A48" s="36"/>
      <c r="B48" s="50" t="s">
        <v>56</v>
      </c>
      <c r="C48" s="42">
        <f t="shared" si="0"/>
        <v>-74.879227053140099</v>
      </c>
      <c r="D48" s="48"/>
      <c r="E48" s="20">
        <v>6</v>
      </c>
      <c r="F48" s="14">
        <v>5</v>
      </c>
      <c r="G48" s="49">
        <f t="shared" si="1"/>
        <v>20</v>
      </c>
      <c r="H48" s="33">
        <f t="shared" si="2"/>
        <v>2.2423200538156812E-2</v>
      </c>
      <c r="I48" s="33">
        <f t="shared" si="3"/>
        <v>2.6162942807807021E-2</v>
      </c>
      <c r="J48" s="20">
        <v>52</v>
      </c>
      <c r="K48" s="14">
        <v>207</v>
      </c>
      <c r="L48" s="49">
        <f t="shared" si="4"/>
        <v>-74.879227053140099</v>
      </c>
      <c r="M48" s="33">
        <f t="shared" si="5"/>
        <v>2.098686706434089E-2</v>
      </c>
      <c r="N48" s="34">
        <f t="shared" si="6"/>
        <v>7.3449054032956276E-2</v>
      </c>
    </row>
    <row r="49" spans="1:14" hidden="1" outlineLevel="1" x14ac:dyDescent="0.25">
      <c r="A49" s="36"/>
      <c r="B49" s="50" t="s">
        <v>57</v>
      </c>
      <c r="C49" s="42">
        <f t="shared" si="0"/>
        <v>-97.416974169741692</v>
      </c>
      <c r="D49" s="48"/>
      <c r="E49" s="20">
        <v>0</v>
      </c>
      <c r="F49" s="14">
        <v>6</v>
      </c>
      <c r="G49" s="49">
        <f t="shared" si="1"/>
        <v>-100</v>
      </c>
      <c r="H49" s="33" t="str">
        <f t="shared" si="2"/>
        <v/>
      </c>
      <c r="I49" s="33">
        <f t="shared" si="3"/>
        <v>3.1395531369368422E-2</v>
      </c>
      <c r="J49" s="20">
        <v>7</v>
      </c>
      <c r="K49" s="14">
        <v>271</v>
      </c>
      <c r="L49" s="49">
        <f t="shared" si="4"/>
        <v>-97.416974169741692</v>
      </c>
      <c r="M49" s="33">
        <f t="shared" si="5"/>
        <v>2.8251551817381967E-3</v>
      </c>
      <c r="N49" s="34">
        <f t="shared" si="6"/>
        <v>9.6157940304015227E-2</v>
      </c>
    </row>
    <row r="50" spans="1:14" hidden="1" outlineLevel="1" x14ac:dyDescent="0.25">
      <c r="A50" s="36"/>
      <c r="B50" s="50" t="s">
        <v>58</v>
      </c>
      <c r="C50" s="42">
        <f t="shared" si="0"/>
        <v>-98.316498316498311</v>
      </c>
      <c r="D50" s="48"/>
      <c r="E50" s="20">
        <v>0</v>
      </c>
      <c r="F50" s="14">
        <v>12</v>
      </c>
      <c r="G50" s="49">
        <f t="shared" si="1"/>
        <v>-100</v>
      </c>
      <c r="H50" s="33" t="str">
        <f t="shared" si="2"/>
        <v/>
      </c>
      <c r="I50" s="33">
        <f t="shared" si="3"/>
        <v>6.2791062738736844E-2</v>
      </c>
      <c r="J50" s="20">
        <v>5</v>
      </c>
      <c r="K50" s="14">
        <v>297</v>
      </c>
      <c r="L50" s="49">
        <f t="shared" si="4"/>
        <v>-98.316498316498311</v>
      </c>
      <c r="M50" s="33">
        <f t="shared" si="5"/>
        <v>2.017967986955855E-3</v>
      </c>
      <c r="N50" s="34">
        <f t="shared" si="6"/>
        <v>0.10538342535163291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-4.8670998227997631</v>
      </c>
      <c r="D51" s="48"/>
      <c r="E51" s="20">
        <v>1914</v>
      </c>
      <c r="F51" s="14">
        <v>1370</v>
      </c>
      <c r="G51" s="49">
        <f t="shared" si="1"/>
        <v>39.708029197080293</v>
      </c>
      <c r="H51" s="33">
        <f t="shared" si="2"/>
        <v>7.1530009716720233</v>
      </c>
      <c r="I51" s="33">
        <f t="shared" si="3"/>
        <v>7.1686463293391238</v>
      </c>
      <c r="J51" s="20">
        <v>16106</v>
      </c>
      <c r="K51" s="14">
        <v>16930</v>
      </c>
      <c r="L51" s="49">
        <f t="shared" si="4"/>
        <v>-4.8670998227997631</v>
      </c>
      <c r="M51" s="33">
        <f t="shared" si="5"/>
        <v>6.5002784795821995</v>
      </c>
      <c r="N51" s="34">
        <f t="shared" si="6"/>
        <v>6.0072100713910617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555</v>
      </c>
      <c r="F52" s="14">
        <v>0</v>
      </c>
      <c r="G52" s="49" t="str">
        <f t="shared" si="1"/>
        <v/>
      </c>
      <c r="H52" s="33">
        <f t="shared" si="2"/>
        <v>2.0741460497795052</v>
      </c>
      <c r="I52" s="33" t="str">
        <f t="shared" si="3"/>
        <v/>
      </c>
      <c r="J52" s="20">
        <v>3966</v>
      </c>
      <c r="K52" s="14">
        <v>0</v>
      </c>
      <c r="L52" s="49" t="str">
        <f t="shared" si="4"/>
        <v/>
      </c>
      <c r="M52" s="33">
        <f t="shared" si="5"/>
        <v>1.6006522072533842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-1.3396375098502757</v>
      </c>
      <c r="D53" s="48"/>
      <c r="E53" s="20">
        <v>385</v>
      </c>
      <c r="F53" s="14">
        <v>323</v>
      </c>
      <c r="G53" s="49">
        <f t="shared" si="1"/>
        <v>19.195046439628484</v>
      </c>
      <c r="H53" s="33">
        <f t="shared" si="2"/>
        <v>1.4388220345317289</v>
      </c>
      <c r="I53" s="33">
        <f t="shared" si="3"/>
        <v>1.6901261053843337</v>
      </c>
      <c r="J53" s="20">
        <v>3756</v>
      </c>
      <c r="K53" s="14">
        <v>3807</v>
      </c>
      <c r="L53" s="49">
        <f t="shared" si="4"/>
        <v>-1.3396375098502757</v>
      </c>
      <c r="M53" s="33">
        <f t="shared" si="5"/>
        <v>1.5158975518012383</v>
      </c>
      <c r="N53" s="34">
        <f t="shared" si="6"/>
        <v>1.3508239067800218</v>
      </c>
    </row>
    <row r="54" spans="1:14" hidden="1" outlineLevel="1" x14ac:dyDescent="0.25">
      <c r="A54" s="36"/>
      <c r="B54" s="50" t="s">
        <v>63</v>
      </c>
      <c r="C54" s="42">
        <f t="shared" si="0"/>
        <v>21.10762800417973</v>
      </c>
      <c r="D54" s="48"/>
      <c r="E54" s="20">
        <v>451</v>
      </c>
      <c r="F54" s="14">
        <v>213</v>
      </c>
      <c r="G54" s="49">
        <f t="shared" si="1"/>
        <v>111.73708920187792</v>
      </c>
      <c r="H54" s="33">
        <f t="shared" si="2"/>
        <v>1.6854772404514538</v>
      </c>
      <c r="I54" s="33">
        <f t="shared" si="3"/>
        <v>1.1145413636125792</v>
      </c>
      <c r="J54" s="20">
        <v>3477</v>
      </c>
      <c r="K54" s="14">
        <v>2871</v>
      </c>
      <c r="L54" s="49">
        <f t="shared" si="4"/>
        <v>21.10762800417973</v>
      </c>
      <c r="M54" s="33">
        <f t="shared" si="5"/>
        <v>1.4032949381291016</v>
      </c>
      <c r="N54" s="34">
        <f t="shared" si="6"/>
        <v>1.0187064450657848</v>
      </c>
    </row>
    <row r="55" spans="1:14" hidden="1" outlineLevel="1" x14ac:dyDescent="0.25">
      <c r="A55" s="36"/>
      <c r="B55" s="50" t="s">
        <v>64</v>
      </c>
      <c r="C55" s="42">
        <f t="shared" si="0"/>
        <v>4.3701799485861184</v>
      </c>
      <c r="D55" s="48"/>
      <c r="E55" s="20">
        <v>292</v>
      </c>
      <c r="F55" s="14">
        <v>278</v>
      </c>
      <c r="G55" s="49">
        <f t="shared" si="1"/>
        <v>5.0359712230215825</v>
      </c>
      <c r="H55" s="33">
        <f t="shared" si="2"/>
        <v>1.0912624261902983</v>
      </c>
      <c r="I55" s="33">
        <f t="shared" si="3"/>
        <v>1.4546596201140705</v>
      </c>
      <c r="J55" s="20">
        <v>3248</v>
      </c>
      <c r="K55" s="14">
        <v>3112</v>
      </c>
      <c r="L55" s="49">
        <f t="shared" si="4"/>
        <v>4.3701799485861184</v>
      </c>
      <c r="M55" s="33">
        <f t="shared" si="5"/>
        <v>1.3108720043265234</v>
      </c>
      <c r="N55" s="34">
        <f t="shared" si="6"/>
        <v>1.1042195949302411</v>
      </c>
    </row>
    <row r="56" spans="1:14" hidden="1" outlineLevel="1" x14ac:dyDescent="0.25">
      <c r="A56" s="36"/>
      <c r="B56" s="50" t="s">
        <v>65</v>
      </c>
      <c r="C56" s="42">
        <f t="shared" si="0"/>
        <v>-12.631578947368421</v>
      </c>
      <c r="D56" s="48"/>
      <c r="E56" s="20">
        <v>81</v>
      </c>
      <c r="F56" s="14">
        <v>102</v>
      </c>
      <c r="G56" s="49">
        <f t="shared" si="1"/>
        <v>-20.588235294117645</v>
      </c>
      <c r="H56" s="33">
        <f t="shared" si="2"/>
        <v>0.30271320726511697</v>
      </c>
      <c r="I56" s="33">
        <f t="shared" si="3"/>
        <v>0.53372403327926332</v>
      </c>
      <c r="J56" s="20">
        <v>581</v>
      </c>
      <c r="K56" s="14">
        <v>665</v>
      </c>
      <c r="L56" s="49">
        <f t="shared" si="4"/>
        <v>-12.631578947368421</v>
      </c>
      <c r="M56" s="33">
        <f t="shared" si="5"/>
        <v>0.23448788008427032</v>
      </c>
      <c r="N56" s="34">
        <f t="shared" si="6"/>
        <v>0.23595952141022186</v>
      </c>
    </row>
    <row r="57" spans="1:14" hidden="1" outlineLevel="1" x14ac:dyDescent="0.25">
      <c r="A57" s="36"/>
      <c r="B57" s="50" t="s">
        <v>66</v>
      </c>
      <c r="C57" s="42">
        <f t="shared" si="0"/>
        <v>-12.844036697247708</v>
      </c>
      <c r="D57" s="48"/>
      <c r="E57" s="20">
        <v>51</v>
      </c>
      <c r="F57" s="14">
        <v>77</v>
      </c>
      <c r="G57" s="49">
        <f t="shared" si="1"/>
        <v>-33.766233766233768</v>
      </c>
      <c r="H57" s="33">
        <f t="shared" si="2"/>
        <v>0.19059720457433291</v>
      </c>
      <c r="I57" s="33">
        <f t="shared" si="3"/>
        <v>0.40290931924022816</v>
      </c>
      <c r="J57" s="20">
        <v>380</v>
      </c>
      <c r="K57" s="14">
        <v>436</v>
      </c>
      <c r="L57" s="49">
        <f t="shared" si="4"/>
        <v>-12.844036697247708</v>
      </c>
      <c r="M57" s="33">
        <f t="shared" si="5"/>
        <v>0.15336556700864498</v>
      </c>
      <c r="N57" s="34">
        <f t="shared" si="6"/>
        <v>0.15470428772158906</v>
      </c>
    </row>
    <row r="58" spans="1:14" hidden="1" outlineLevel="1" x14ac:dyDescent="0.25">
      <c r="A58" s="36"/>
      <c r="B58" s="50" t="s">
        <v>67</v>
      </c>
      <c r="C58" s="42">
        <f t="shared" si="0"/>
        <v>-93.908509125385166</v>
      </c>
      <c r="D58" s="48"/>
      <c r="E58" s="20">
        <v>0</v>
      </c>
      <c r="F58" s="14">
        <v>361</v>
      </c>
      <c r="G58" s="49">
        <f t="shared" si="1"/>
        <v>-100</v>
      </c>
      <c r="H58" s="33" t="str">
        <f t="shared" si="2"/>
        <v/>
      </c>
      <c r="I58" s="33">
        <f t="shared" si="3"/>
        <v>1.8889644707236668</v>
      </c>
      <c r="J58" s="20">
        <v>257</v>
      </c>
      <c r="K58" s="14">
        <v>4219</v>
      </c>
      <c r="L58" s="49">
        <f t="shared" si="4"/>
        <v>-93.908509125385166</v>
      </c>
      <c r="M58" s="33">
        <f t="shared" si="5"/>
        <v>0.10372355452953094</v>
      </c>
      <c r="N58" s="34">
        <f t="shared" si="6"/>
        <v>1.4970123621499638</v>
      </c>
    </row>
    <row r="59" spans="1:14" hidden="1" outlineLevel="1" x14ac:dyDescent="0.25">
      <c r="A59" s="36"/>
      <c r="B59" s="50" t="s">
        <v>68</v>
      </c>
      <c r="C59" s="42" t="str">
        <f t="shared" si="0"/>
        <v/>
      </c>
      <c r="D59" s="48"/>
      <c r="E59" s="20">
        <v>80</v>
      </c>
      <c r="F59" s="14">
        <v>0</v>
      </c>
      <c r="G59" s="49" t="str">
        <f t="shared" si="1"/>
        <v/>
      </c>
      <c r="H59" s="33">
        <f t="shared" si="2"/>
        <v>0.29897600717542416</v>
      </c>
      <c r="I59" s="33" t="str">
        <f t="shared" si="3"/>
        <v/>
      </c>
      <c r="J59" s="20">
        <v>199</v>
      </c>
      <c r="K59" s="14">
        <v>0</v>
      </c>
      <c r="L59" s="49" t="str">
        <f t="shared" si="4"/>
        <v/>
      </c>
      <c r="M59" s="33">
        <f t="shared" si="5"/>
        <v>8.0315125880843025E-2</v>
      </c>
      <c r="N59" s="34" t="str">
        <f t="shared" si="6"/>
        <v/>
      </c>
    </row>
    <row r="60" spans="1:14" hidden="1" outlineLevel="1" x14ac:dyDescent="0.25">
      <c r="A60" s="36"/>
      <c r="B60" s="50" t="s">
        <v>69</v>
      </c>
      <c r="C60" s="42">
        <f t="shared" si="0"/>
        <v>-31.225296442687743</v>
      </c>
      <c r="D60" s="48"/>
      <c r="E60" s="20">
        <v>14</v>
      </c>
      <c r="F60" s="14">
        <v>11</v>
      </c>
      <c r="G60" s="49">
        <f t="shared" si="1"/>
        <v>27.27272727272727</v>
      </c>
      <c r="H60" s="33">
        <f t="shared" si="2"/>
        <v>5.2320801255699226E-2</v>
      </c>
      <c r="I60" s="33">
        <f t="shared" si="3"/>
        <v>5.7558474177175446E-2</v>
      </c>
      <c r="J60" s="20">
        <v>174</v>
      </c>
      <c r="K60" s="14">
        <v>253</v>
      </c>
      <c r="L60" s="49">
        <f t="shared" si="4"/>
        <v>-31.225296442687743</v>
      </c>
      <c r="M60" s="33">
        <f t="shared" si="5"/>
        <v>7.0225285946063754E-2</v>
      </c>
      <c r="N60" s="34">
        <f t="shared" si="6"/>
        <v>8.9771066040279887E-2</v>
      </c>
    </row>
    <row r="61" spans="1:14" hidden="1" outlineLevel="1" x14ac:dyDescent="0.25">
      <c r="A61" s="36"/>
      <c r="B61" s="50" t="s">
        <v>70</v>
      </c>
      <c r="C61" s="42">
        <f t="shared" si="0"/>
        <v>-32.926829268292686</v>
      </c>
      <c r="D61" s="48"/>
      <c r="E61" s="20">
        <v>5</v>
      </c>
      <c r="F61" s="14">
        <v>3</v>
      </c>
      <c r="G61" s="49">
        <f t="shared" si="1"/>
        <v>66.666666666666657</v>
      </c>
      <c r="H61" s="33">
        <f t="shared" si="2"/>
        <v>1.868600044846401E-2</v>
      </c>
      <c r="I61" s="33">
        <f t="shared" si="3"/>
        <v>1.5697765684684211E-2</v>
      </c>
      <c r="J61" s="20">
        <v>55</v>
      </c>
      <c r="K61" s="14">
        <v>82</v>
      </c>
      <c r="L61" s="49">
        <f t="shared" si="4"/>
        <v>-32.926829268292686</v>
      </c>
      <c r="M61" s="33">
        <f t="shared" si="5"/>
        <v>2.2197647856514402E-2</v>
      </c>
      <c r="N61" s="34">
        <f t="shared" si="6"/>
        <v>2.9095760534794273E-2</v>
      </c>
    </row>
    <row r="62" spans="1:14" hidden="1" outlineLevel="1" x14ac:dyDescent="0.25">
      <c r="A62" s="36"/>
      <c r="B62" s="50" t="s">
        <v>71</v>
      </c>
      <c r="C62" s="42">
        <f t="shared" si="0"/>
        <v>-98.214285714285708</v>
      </c>
      <c r="D62" s="48"/>
      <c r="E62" s="20">
        <v>0</v>
      </c>
      <c r="F62" s="14">
        <v>0</v>
      </c>
      <c r="G62" s="49" t="str">
        <f t="shared" si="1"/>
        <v/>
      </c>
      <c r="H62" s="33" t="str">
        <f t="shared" si="2"/>
        <v/>
      </c>
      <c r="I62" s="33" t="str">
        <f t="shared" si="3"/>
        <v/>
      </c>
      <c r="J62" s="20">
        <v>7</v>
      </c>
      <c r="K62" s="14">
        <v>392</v>
      </c>
      <c r="L62" s="49">
        <f t="shared" si="4"/>
        <v>-98.214285714285708</v>
      </c>
      <c r="M62" s="33">
        <f t="shared" si="5"/>
        <v>2.8251551817381967E-3</v>
      </c>
      <c r="N62" s="34">
        <f t="shared" si="6"/>
        <v>0.13909192841023604</v>
      </c>
    </row>
    <row r="63" spans="1:14" hidden="1" outlineLevel="1" x14ac:dyDescent="0.25">
      <c r="A63" s="36"/>
      <c r="B63" s="50" t="s">
        <v>72</v>
      </c>
      <c r="C63" s="42" t="str">
        <f t="shared" si="0"/>
        <v/>
      </c>
      <c r="D63" s="48"/>
      <c r="E63" s="20">
        <v>0</v>
      </c>
      <c r="F63" s="14">
        <v>0</v>
      </c>
      <c r="G63" s="49" t="str">
        <f t="shared" si="1"/>
        <v/>
      </c>
      <c r="H63" s="33" t="str">
        <f t="shared" si="2"/>
        <v/>
      </c>
      <c r="I63" s="33" t="str">
        <f t="shared" si="3"/>
        <v/>
      </c>
      <c r="J63" s="20">
        <v>5</v>
      </c>
      <c r="K63" s="14">
        <v>0</v>
      </c>
      <c r="L63" s="49" t="str">
        <f t="shared" si="4"/>
        <v/>
      </c>
      <c r="M63" s="33">
        <f t="shared" si="5"/>
        <v>2.017967986955855E-3</v>
      </c>
      <c r="N63" s="34" t="str">
        <f t="shared" si="6"/>
        <v/>
      </c>
    </row>
    <row r="64" spans="1:14" hidden="1" outlineLevel="1" x14ac:dyDescent="0.25">
      <c r="A64" s="36"/>
      <c r="B64" s="50" t="s">
        <v>73</v>
      </c>
      <c r="C64" s="42">
        <f t="shared" si="0"/>
        <v>-88.888888888888886</v>
      </c>
      <c r="D64" s="48"/>
      <c r="E64" s="20">
        <v>0</v>
      </c>
      <c r="F64" s="14">
        <v>1</v>
      </c>
      <c r="G64" s="49">
        <f t="shared" si="1"/>
        <v>-100</v>
      </c>
      <c r="H64" s="33" t="str">
        <f t="shared" si="2"/>
        <v/>
      </c>
      <c r="I64" s="33">
        <f t="shared" si="3"/>
        <v>5.2325885615614048E-3</v>
      </c>
      <c r="J64" s="20">
        <v>1</v>
      </c>
      <c r="K64" s="14">
        <v>9</v>
      </c>
      <c r="L64" s="49">
        <f t="shared" si="4"/>
        <v>-88.888888888888886</v>
      </c>
      <c r="M64" s="33">
        <f t="shared" si="5"/>
        <v>4.0359359739117098E-4</v>
      </c>
      <c r="N64" s="34">
        <f t="shared" si="6"/>
        <v>3.1934371318676643E-3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1</v>
      </c>
      <c r="G65" s="49">
        <f t="shared" si="1"/>
        <v>-100</v>
      </c>
      <c r="H65" s="33" t="str">
        <f t="shared" si="2"/>
        <v/>
      </c>
      <c r="I65" s="33">
        <f t="shared" si="3"/>
        <v>5.2325885615614048E-3</v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0.38463176121606091</v>
      </c>
    </row>
    <row r="66" spans="1:14" collapsed="1" x14ac:dyDescent="0.25">
      <c r="A66" s="36" t="s">
        <v>75</v>
      </c>
      <c r="B66" s="1" t="s">
        <v>76</v>
      </c>
      <c r="C66" s="42">
        <f t="shared" si="0"/>
        <v>-5.0290390707497359</v>
      </c>
      <c r="D66" s="48"/>
      <c r="E66" s="20">
        <v>1600</v>
      </c>
      <c r="F66" s="14">
        <v>1067</v>
      </c>
      <c r="G66" s="49">
        <f t="shared" si="1"/>
        <v>49.953139643861292</v>
      </c>
      <c r="H66" s="33">
        <f t="shared" si="2"/>
        <v>5.9795201435084833</v>
      </c>
      <c r="I66" s="33">
        <f t="shared" si="3"/>
        <v>5.5831719951860181</v>
      </c>
      <c r="J66" s="20">
        <v>14390</v>
      </c>
      <c r="K66" s="14">
        <v>15152</v>
      </c>
      <c r="L66" s="49">
        <f t="shared" si="4"/>
        <v>-5.0290390707497359</v>
      </c>
      <c r="M66" s="33">
        <f t="shared" si="5"/>
        <v>5.8077118664589502</v>
      </c>
      <c r="N66" s="34">
        <f t="shared" si="6"/>
        <v>5.3763288246732053</v>
      </c>
    </row>
    <row r="67" spans="1:14" hidden="1" outlineLevel="1" x14ac:dyDescent="0.25">
      <c r="A67" s="36"/>
      <c r="B67" s="50" t="s">
        <v>77</v>
      </c>
      <c r="C67" s="42">
        <f t="shared" si="0"/>
        <v>-16.709844559585495</v>
      </c>
      <c r="D67" s="48"/>
      <c r="E67" s="20">
        <v>392</v>
      </c>
      <c r="F67" s="14">
        <v>293</v>
      </c>
      <c r="G67" s="49">
        <f t="shared" si="1"/>
        <v>33.788395904436861</v>
      </c>
      <c r="H67" s="33">
        <f t="shared" si="2"/>
        <v>1.4649824351595784</v>
      </c>
      <c r="I67" s="33">
        <f t="shared" si="3"/>
        <v>1.5331484485374915</v>
      </c>
      <c r="J67" s="20">
        <v>3215</v>
      </c>
      <c r="K67" s="14">
        <v>3860</v>
      </c>
      <c r="L67" s="49">
        <f t="shared" si="4"/>
        <v>-16.709844559585495</v>
      </c>
      <c r="M67" s="33">
        <f t="shared" si="5"/>
        <v>1.2975534156126147</v>
      </c>
      <c r="N67" s="34">
        <f t="shared" si="6"/>
        <v>1.3696297032232425</v>
      </c>
    </row>
    <row r="68" spans="1:14" hidden="1" outlineLevel="1" x14ac:dyDescent="0.25">
      <c r="A68" s="36"/>
      <c r="B68" s="50" t="s">
        <v>78</v>
      </c>
      <c r="C68" s="42">
        <f t="shared" si="0"/>
        <v>-6.6451990632318507</v>
      </c>
      <c r="D68" s="48"/>
      <c r="E68" s="20">
        <v>316</v>
      </c>
      <c r="F68" s="14">
        <v>215</v>
      </c>
      <c r="G68" s="49">
        <f t="shared" si="1"/>
        <v>46.97674418604651</v>
      </c>
      <c r="H68" s="33">
        <f t="shared" si="2"/>
        <v>1.1809552283429254</v>
      </c>
      <c r="I68" s="33">
        <f t="shared" si="3"/>
        <v>1.1250065407357019</v>
      </c>
      <c r="J68" s="20">
        <v>3189</v>
      </c>
      <c r="K68" s="14">
        <v>3416</v>
      </c>
      <c r="L68" s="49">
        <f t="shared" si="4"/>
        <v>-6.6451990632318507</v>
      </c>
      <c r="M68" s="33">
        <f t="shared" si="5"/>
        <v>1.2870599820804443</v>
      </c>
      <c r="N68" s="34">
        <f t="shared" si="6"/>
        <v>1.2120868047177711</v>
      </c>
    </row>
    <row r="69" spans="1:14" hidden="1" outlineLevel="1" x14ac:dyDescent="0.25">
      <c r="A69" s="36"/>
      <c r="B69" s="50" t="s">
        <v>79</v>
      </c>
      <c r="C69" s="42">
        <f t="shared" si="0"/>
        <v>23.308733087330875</v>
      </c>
      <c r="D69" s="48"/>
      <c r="E69" s="20">
        <v>189</v>
      </c>
      <c r="F69" s="14">
        <v>112</v>
      </c>
      <c r="G69" s="49">
        <f t="shared" si="1"/>
        <v>68.75</v>
      </c>
      <c r="H69" s="33">
        <f t="shared" si="2"/>
        <v>0.70633081695193956</v>
      </c>
      <c r="I69" s="33">
        <f t="shared" si="3"/>
        <v>0.58604991889487734</v>
      </c>
      <c r="J69" s="20">
        <v>2005</v>
      </c>
      <c r="K69" s="14">
        <v>1626</v>
      </c>
      <c r="L69" s="49">
        <f t="shared" si="4"/>
        <v>23.308733087330875</v>
      </c>
      <c r="M69" s="33">
        <f t="shared" si="5"/>
        <v>0.80920516276929788</v>
      </c>
      <c r="N69" s="34">
        <f t="shared" si="6"/>
        <v>0.57694764182409131</v>
      </c>
    </row>
    <row r="70" spans="1:14" hidden="1" outlineLevel="1" x14ac:dyDescent="0.25">
      <c r="A70" s="36"/>
      <c r="B70" s="50" t="s">
        <v>80</v>
      </c>
      <c r="C70" s="42">
        <f t="shared" si="0"/>
        <v>15.789473684210526</v>
      </c>
      <c r="D70" s="48"/>
      <c r="E70" s="20">
        <v>204</v>
      </c>
      <c r="F70" s="14">
        <v>98</v>
      </c>
      <c r="G70" s="49">
        <f t="shared" si="1"/>
        <v>108.16326530612245</v>
      </c>
      <c r="H70" s="33">
        <f t="shared" si="2"/>
        <v>0.76238881829733163</v>
      </c>
      <c r="I70" s="33">
        <f t="shared" si="3"/>
        <v>0.51279367903301765</v>
      </c>
      <c r="J70" s="20">
        <v>1496</v>
      </c>
      <c r="K70" s="14">
        <v>1292</v>
      </c>
      <c r="L70" s="49">
        <f t="shared" si="4"/>
        <v>15.789473684210526</v>
      </c>
      <c r="M70" s="33">
        <f t="shared" si="5"/>
        <v>0.6037760216971918</v>
      </c>
      <c r="N70" s="34">
        <f t="shared" si="6"/>
        <v>0.45843564159700245</v>
      </c>
    </row>
    <row r="71" spans="1:14" hidden="1" outlineLevel="1" x14ac:dyDescent="0.25">
      <c r="A71" s="36"/>
      <c r="B71" s="50" t="s">
        <v>81</v>
      </c>
      <c r="C71" s="42">
        <f t="shared" si="0"/>
        <v>4.1874376869391829</v>
      </c>
      <c r="D71" s="48"/>
      <c r="E71" s="20">
        <v>172</v>
      </c>
      <c r="F71" s="14">
        <v>94</v>
      </c>
      <c r="G71" s="49">
        <f t="shared" si="1"/>
        <v>82.978723404255319</v>
      </c>
      <c r="H71" s="33">
        <f t="shared" si="2"/>
        <v>0.64279841542716198</v>
      </c>
      <c r="I71" s="33">
        <f t="shared" si="3"/>
        <v>0.49186332478677197</v>
      </c>
      <c r="J71" s="20">
        <v>1045</v>
      </c>
      <c r="K71" s="14">
        <v>1003</v>
      </c>
      <c r="L71" s="49">
        <f t="shared" si="4"/>
        <v>4.1874376869391829</v>
      </c>
      <c r="M71" s="33">
        <f t="shared" si="5"/>
        <v>0.42175530927377364</v>
      </c>
      <c r="N71" s="34">
        <f t="shared" si="6"/>
        <v>0.3558908270292519</v>
      </c>
    </row>
    <row r="72" spans="1:14" hidden="1" outlineLevel="1" x14ac:dyDescent="0.25">
      <c r="A72" s="36"/>
      <c r="B72" s="50" t="s">
        <v>82</v>
      </c>
      <c r="C72" s="42">
        <f t="shared" si="0"/>
        <v>64.981949458483754</v>
      </c>
      <c r="D72" s="48"/>
      <c r="E72" s="20">
        <v>69</v>
      </c>
      <c r="F72" s="14">
        <v>50</v>
      </c>
      <c r="G72" s="49">
        <f t="shared" si="1"/>
        <v>38</v>
      </c>
      <c r="H72" s="33">
        <f t="shared" si="2"/>
        <v>0.25786680618880337</v>
      </c>
      <c r="I72" s="33">
        <f t="shared" si="3"/>
        <v>0.26162942807807021</v>
      </c>
      <c r="J72" s="20">
        <v>914</v>
      </c>
      <c r="K72" s="14">
        <v>554</v>
      </c>
      <c r="L72" s="49">
        <f t="shared" si="4"/>
        <v>64.981949458483754</v>
      </c>
      <c r="M72" s="33">
        <f t="shared" si="5"/>
        <v>0.36888454801553028</v>
      </c>
      <c r="N72" s="34">
        <f t="shared" si="6"/>
        <v>0.19657379678385398</v>
      </c>
    </row>
    <row r="73" spans="1:14" hidden="1" outlineLevel="1" x14ac:dyDescent="0.25">
      <c r="A73" s="36"/>
      <c r="B73" s="50" t="s">
        <v>83</v>
      </c>
      <c r="C73" s="42">
        <f t="shared" si="0"/>
        <v>-15.120274914089347</v>
      </c>
      <c r="D73" s="48"/>
      <c r="E73" s="20">
        <v>93</v>
      </c>
      <c r="F73" s="14">
        <v>55</v>
      </c>
      <c r="G73" s="49">
        <f t="shared" si="1"/>
        <v>69.090909090909093</v>
      </c>
      <c r="H73" s="33">
        <f t="shared" si="2"/>
        <v>0.34755960834143057</v>
      </c>
      <c r="I73" s="33">
        <f t="shared" si="3"/>
        <v>0.28779237088587728</v>
      </c>
      <c r="J73" s="20">
        <v>741</v>
      </c>
      <c r="K73" s="14">
        <v>873</v>
      </c>
      <c r="L73" s="49">
        <f t="shared" si="4"/>
        <v>-15.120274914089347</v>
      </c>
      <c r="M73" s="33">
        <f t="shared" si="5"/>
        <v>0.2990628556668577</v>
      </c>
      <c r="N73" s="34">
        <f t="shared" si="6"/>
        <v>0.30976340179116341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-7.4626865671641784</v>
      </c>
      <c r="D74" s="48"/>
      <c r="E74" s="20">
        <v>47</v>
      </c>
      <c r="F74" s="14">
        <v>53</v>
      </c>
      <c r="G74" s="49">
        <f t="shared" ref="G74:G137" si="8">IF(F74=0,"",SUM(((E74-F74)/F74)*100))</f>
        <v>-11.320754716981133</v>
      </c>
      <c r="H74" s="33">
        <f t="shared" ref="H74:H137" si="9">IF(E74=0,"",SUM((E74/CntPeriod)*100))</f>
        <v>0.17564840421556172</v>
      </c>
      <c r="I74" s="33">
        <f t="shared" ref="I74:I137" si="10">IF(F74=0,"",SUM((F74/CntPeriodPrevYear)*100))</f>
        <v>0.27732719376275444</v>
      </c>
      <c r="J74" s="20">
        <v>558</v>
      </c>
      <c r="K74" s="14">
        <v>603</v>
      </c>
      <c r="L74" s="49">
        <f t="shared" ref="L74:L137" si="11">IF(K74=0,"",SUM(((J74-K74)/K74)*100))</f>
        <v>-7.4626865671641784</v>
      </c>
      <c r="M74" s="33">
        <f t="shared" ref="M74:M137" si="12">IF(J74=0,"",SUM((J74/CntYearAck)*100))</f>
        <v>0.22520522734427342</v>
      </c>
      <c r="N74" s="34">
        <f t="shared" ref="N74:N137" si="13">IF(K74=0,"",SUM((K74/CntPrevYearAck)*100))</f>
        <v>0.21396028783513349</v>
      </c>
    </row>
    <row r="75" spans="1:14" hidden="1" outlineLevel="1" x14ac:dyDescent="0.25">
      <c r="A75" s="36"/>
      <c r="B75" s="50" t="s">
        <v>85</v>
      </c>
      <c r="C75" s="42">
        <f t="shared" si="7"/>
        <v>-44.111349036402572</v>
      </c>
      <c r="D75" s="48"/>
      <c r="E75" s="20">
        <v>30</v>
      </c>
      <c r="F75" s="14">
        <v>10</v>
      </c>
      <c r="G75" s="49">
        <f t="shared" si="8"/>
        <v>200</v>
      </c>
      <c r="H75" s="33">
        <f t="shared" si="9"/>
        <v>0.11211600269078408</v>
      </c>
      <c r="I75" s="33">
        <f t="shared" si="10"/>
        <v>5.2325885615614041E-2</v>
      </c>
      <c r="J75" s="20">
        <v>261</v>
      </c>
      <c r="K75" s="14">
        <v>467</v>
      </c>
      <c r="L75" s="49">
        <f t="shared" si="11"/>
        <v>-44.111349036402572</v>
      </c>
      <c r="M75" s="33">
        <f t="shared" si="12"/>
        <v>0.10533792891909563</v>
      </c>
      <c r="N75" s="34">
        <f t="shared" si="13"/>
        <v>0.16570390450913322</v>
      </c>
    </row>
    <row r="76" spans="1:14" hidden="1" outlineLevel="1" x14ac:dyDescent="0.25">
      <c r="A76" s="36"/>
      <c r="B76" s="50" t="s">
        <v>86</v>
      </c>
      <c r="C76" s="42">
        <f t="shared" si="7"/>
        <v>-68.214804063860669</v>
      </c>
      <c r="D76" s="48"/>
      <c r="E76" s="20">
        <v>9</v>
      </c>
      <c r="F76" s="14">
        <v>34</v>
      </c>
      <c r="G76" s="49">
        <f t="shared" si="8"/>
        <v>-73.529411764705884</v>
      </c>
      <c r="H76" s="33">
        <f t="shared" si="9"/>
        <v>3.3634800807235216E-2</v>
      </c>
      <c r="I76" s="33">
        <f t="shared" si="10"/>
        <v>0.17790801109308774</v>
      </c>
      <c r="J76" s="20">
        <v>219</v>
      </c>
      <c r="K76" s="14">
        <v>689</v>
      </c>
      <c r="L76" s="49">
        <f t="shared" si="11"/>
        <v>-68.214804063860669</v>
      </c>
      <c r="M76" s="33">
        <f t="shared" si="12"/>
        <v>8.838699782866645E-2</v>
      </c>
      <c r="N76" s="34">
        <f t="shared" si="13"/>
        <v>0.24447535376186896</v>
      </c>
    </row>
    <row r="77" spans="1:14" hidden="1" outlineLevel="1" x14ac:dyDescent="0.25">
      <c r="A77" s="36"/>
      <c r="B77" s="50" t="s">
        <v>87</v>
      </c>
      <c r="C77" s="42">
        <f t="shared" si="7"/>
        <v>-57.623318385650222</v>
      </c>
      <c r="D77" s="48"/>
      <c r="E77" s="20">
        <v>15</v>
      </c>
      <c r="F77" s="14">
        <v>41</v>
      </c>
      <c r="G77" s="49">
        <f t="shared" si="8"/>
        <v>-63.414634146341463</v>
      </c>
      <c r="H77" s="33">
        <f t="shared" si="9"/>
        <v>5.6058001345392038E-2</v>
      </c>
      <c r="I77" s="33">
        <f t="shared" si="10"/>
        <v>0.21453613102401758</v>
      </c>
      <c r="J77" s="20">
        <v>189</v>
      </c>
      <c r="K77" s="14">
        <v>446</v>
      </c>
      <c r="L77" s="49">
        <f t="shared" si="11"/>
        <v>-57.623318385650222</v>
      </c>
      <c r="M77" s="33">
        <f t="shared" si="12"/>
        <v>7.6279189906931319E-2</v>
      </c>
      <c r="N77" s="34">
        <f t="shared" si="13"/>
        <v>0.15825255120144202</v>
      </c>
    </row>
    <row r="78" spans="1:14" hidden="1" outlineLevel="1" x14ac:dyDescent="0.25">
      <c r="A78" s="36"/>
      <c r="B78" s="50" t="s">
        <v>88</v>
      </c>
      <c r="C78" s="42" t="str">
        <f t="shared" si="7"/>
        <v/>
      </c>
      <c r="D78" s="48"/>
      <c r="E78" s="20">
        <v>19</v>
      </c>
      <c r="F78" s="14">
        <v>0</v>
      </c>
      <c r="G78" s="49" t="str">
        <f t="shared" si="8"/>
        <v/>
      </c>
      <c r="H78" s="33">
        <f t="shared" si="9"/>
        <v>7.100680170416325E-2</v>
      </c>
      <c r="I78" s="33" t="str">
        <f t="shared" si="10"/>
        <v/>
      </c>
      <c r="J78" s="20">
        <v>123</v>
      </c>
      <c r="K78" s="14">
        <v>0</v>
      </c>
      <c r="L78" s="49" t="str">
        <f t="shared" si="11"/>
        <v/>
      </c>
      <c r="M78" s="33">
        <f t="shared" si="12"/>
        <v>4.9642012479114032E-2</v>
      </c>
      <c r="N78" s="34" t="str">
        <f t="shared" si="13"/>
        <v/>
      </c>
    </row>
    <row r="79" spans="1:14" hidden="1" outlineLevel="1" x14ac:dyDescent="0.25">
      <c r="A79" s="36"/>
      <c r="B79" s="50" t="s">
        <v>89</v>
      </c>
      <c r="C79" s="42" t="str">
        <f t="shared" si="7"/>
        <v/>
      </c>
      <c r="D79" s="48"/>
      <c r="E79" s="20">
        <v>5</v>
      </c>
      <c r="F79" s="14">
        <v>0</v>
      </c>
      <c r="G79" s="49" t="str">
        <f t="shared" si="8"/>
        <v/>
      </c>
      <c r="H79" s="33">
        <f t="shared" si="9"/>
        <v>1.868600044846401E-2</v>
      </c>
      <c r="I79" s="33" t="str">
        <f t="shared" si="10"/>
        <v/>
      </c>
      <c r="J79" s="20">
        <v>115</v>
      </c>
      <c r="K79" s="14">
        <v>0</v>
      </c>
      <c r="L79" s="49" t="str">
        <f t="shared" si="11"/>
        <v/>
      </c>
      <c r="M79" s="33">
        <f t="shared" si="12"/>
        <v>4.6413263699984664E-2</v>
      </c>
      <c r="N79" s="34" t="str">
        <f t="shared" si="13"/>
        <v/>
      </c>
    </row>
    <row r="80" spans="1:14" hidden="1" outlineLevel="1" x14ac:dyDescent="0.25">
      <c r="A80" s="36"/>
      <c r="B80" s="50" t="s">
        <v>90</v>
      </c>
      <c r="C80" s="42">
        <f t="shared" si="7"/>
        <v>22.222222222222221</v>
      </c>
      <c r="D80" s="48"/>
      <c r="E80" s="20">
        <v>27</v>
      </c>
      <c r="F80" s="14">
        <v>4</v>
      </c>
      <c r="G80" s="49">
        <f t="shared" si="8"/>
        <v>575</v>
      </c>
      <c r="H80" s="33">
        <f t="shared" si="9"/>
        <v>0.10090440242170565</v>
      </c>
      <c r="I80" s="33">
        <f t="shared" si="10"/>
        <v>2.0930354246245619E-2</v>
      </c>
      <c r="J80" s="20">
        <v>88</v>
      </c>
      <c r="K80" s="14">
        <v>72</v>
      </c>
      <c r="L80" s="49">
        <f t="shared" si="11"/>
        <v>22.222222222222221</v>
      </c>
      <c r="M80" s="33">
        <f t="shared" si="12"/>
        <v>3.5516236570423049E-2</v>
      </c>
      <c r="N80" s="34">
        <f t="shared" si="13"/>
        <v>2.5547497054941314E-2</v>
      </c>
    </row>
    <row r="81" spans="1:14" hidden="1" outlineLevel="1" x14ac:dyDescent="0.25">
      <c r="A81" s="36"/>
      <c r="B81" s="50" t="s">
        <v>91</v>
      </c>
      <c r="C81" s="42" t="str">
        <f t="shared" si="7"/>
        <v/>
      </c>
      <c r="D81" s="48"/>
      <c r="E81" s="20">
        <v>1</v>
      </c>
      <c r="F81" s="14">
        <v>0</v>
      </c>
      <c r="G81" s="49" t="str">
        <f t="shared" si="8"/>
        <v/>
      </c>
      <c r="H81" s="33">
        <f t="shared" si="9"/>
        <v>3.7372000896928022E-3</v>
      </c>
      <c r="I81" s="33" t="str">
        <f t="shared" si="10"/>
        <v/>
      </c>
      <c r="J81" s="20">
        <v>84</v>
      </c>
      <c r="K81" s="14">
        <v>0</v>
      </c>
      <c r="L81" s="49" t="str">
        <f t="shared" si="11"/>
        <v/>
      </c>
      <c r="M81" s="33">
        <f t="shared" si="12"/>
        <v>3.3901862180858361E-2</v>
      </c>
      <c r="N81" s="34" t="str">
        <f t="shared" si="13"/>
        <v/>
      </c>
    </row>
    <row r="82" spans="1:14" hidden="1" outlineLevel="1" x14ac:dyDescent="0.25">
      <c r="A82" s="36"/>
      <c r="B82" s="50" t="s">
        <v>92</v>
      </c>
      <c r="C82" s="42">
        <f t="shared" si="7"/>
        <v>14.754098360655737</v>
      </c>
      <c r="D82" s="48"/>
      <c r="E82" s="20">
        <v>9</v>
      </c>
      <c r="F82" s="14">
        <v>4</v>
      </c>
      <c r="G82" s="49">
        <f t="shared" si="8"/>
        <v>125</v>
      </c>
      <c r="H82" s="33">
        <f t="shared" si="9"/>
        <v>3.3634800807235216E-2</v>
      </c>
      <c r="I82" s="33">
        <f t="shared" si="10"/>
        <v>2.0930354246245619E-2</v>
      </c>
      <c r="J82" s="20">
        <v>70</v>
      </c>
      <c r="K82" s="14">
        <v>61</v>
      </c>
      <c r="L82" s="49">
        <f t="shared" si="11"/>
        <v>14.754098360655737</v>
      </c>
      <c r="M82" s="33">
        <f t="shared" si="12"/>
        <v>2.8251551817381971E-2</v>
      </c>
      <c r="N82" s="34">
        <f t="shared" si="13"/>
        <v>2.1644407227103056E-2</v>
      </c>
    </row>
    <row r="83" spans="1:14" hidden="1" outlineLevel="1" x14ac:dyDescent="0.25">
      <c r="A83" s="36"/>
      <c r="B83" s="50" t="s">
        <v>93</v>
      </c>
      <c r="C83" s="42">
        <f t="shared" si="7"/>
        <v>-61.403508771929829</v>
      </c>
      <c r="D83" s="48"/>
      <c r="E83" s="20">
        <v>3</v>
      </c>
      <c r="F83" s="14">
        <v>3</v>
      </c>
      <c r="G83" s="49">
        <f t="shared" si="8"/>
        <v>0</v>
      </c>
      <c r="H83" s="33">
        <f t="shared" si="9"/>
        <v>1.1211600269078406E-2</v>
      </c>
      <c r="I83" s="33">
        <f t="shared" si="10"/>
        <v>1.5697765684684211E-2</v>
      </c>
      <c r="J83" s="20">
        <v>66</v>
      </c>
      <c r="K83" s="14">
        <v>171</v>
      </c>
      <c r="L83" s="49">
        <f t="shared" si="11"/>
        <v>-61.403508771929829</v>
      </c>
      <c r="M83" s="33">
        <f t="shared" si="12"/>
        <v>2.6637177427817283E-2</v>
      </c>
      <c r="N83" s="34">
        <f t="shared" si="13"/>
        <v>6.0675305505485617E-2</v>
      </c>
    </row>
    <row r="84" spans="1:14" hidden="1" outlineLevel="1" x14ac:dyDescent="0.25">
      <c r="A84" s="36"/>
      <c r="B84" s="50" t="s">
        <v>94</v>
      </c>
      <c r="C84" s="42">
        <f t="shared" si="7"/>
        <v>-36.84210526315789</v>
      </c>
      <c r="D84" s="48"/>
      <c r="E84" s="20">
        <v>0</v>
      </c>
      <c r="F84" s="14">
        <v>1</v>
      </c>
      <c r="G84" s="49">
        <f t="shared" si="8"/>
        <v>-100</v>
      </c>
      <c r="H84" s="33" t="str">
        <f t="shared" si="9"/>
        <v/>
      </c>
      <c r="I84" s="33">
        <f t="shared" si="10"/>
        <v>5.2325885615614048E-3</v>
      </c>
      <c r="J84" s="20">
        <v>12</v>
      </c>
      <c r="K84" s="14">
        <v>19</v>
      </c>
      <c r="L84" s="49">
        <f t="shared" si="11"/>
        <v>-36.84210526315789</v>
      </c>
      <c r="M84" s="33">
        <f t="shared" si="12"/>
        <v>4.8431231686940522E-3</v>
      </c>
      <c r="N84" s="34">
        <f t="shared" si="13"/>
        <v>6.7417006117206236E-3</v>
      </c>
    </row>
    <row r="85" spans="1:14" collapsed="1" x14ac:dyDescent="0.25">
      <c r="A85" s="36" t="s">
        <v>95</v>
      </c>
      <c r="B85" s="1" t="s">
        <v>96</v>
      </c>
      <c r="C85" s="42">
        <f t="shared" si="7"/>
        <v>-1.8040180401804016</v>
      </c>
      <c r="D85" s="48"/>
      <c r="E85" s="20">
        <v>1457</v>
      </c>
      <c r="F85" s="14">
        <v>1378</v>
      </c>
      <c r="G85" s="49">
        <f t="shared" si="8"/>
        <v>5.732946298984035</v>
      </c>
      <c r="H85" s="33">
        <f t="shared" si="9"/>
        <v>5.4451005306824127</v>
      </c>
      <c r="I85" s="33">
        <f t="shared" si="10"/>
        <v>7.210507037831615</v>
      </c>
      <c r="J85" s="20">
        <v>14370</v>
      </c>
      <c r="K85" s="14">
        <v>14634</v>
      </c>
      <c r="L85" s="49">
        <f t="shared" si="11"/>
        <v>-1.8040180401804016</v>
      </c>
      <c r="M85" s="33">
        <f t="shared" si="12"/>
        <v>5.7996399945111268</v>
      </c>
      <c r="N85" s="34">
        <f t="shared" si="13"/>
        <v>5.1925287764168218</v>
      </c>
    </row>
    <row r="86" spans="1:14" hidden="1" outlineLevel="1" x14ac:dyDescent="0.25">
      <c r="A86" s="36"/>
      <c r="B86" s="50" t="s">
        <v>97</v>
      </c>
      <c r="C86" s="42">
        <f t="shared" si="7"/>
        <v>-12.831644958996623</v>
      </c>
      <c r="D86" s="48"/>
      <c r="E86" s="20">
        <v>384</v>
      </c>
      <c r="F86" s="14">
        <v>340</v>
      </c>
      <c r="G86" s="49">
        <f t="shared" si="8"/>
        <v>12.941176470588237</v>
      </c>
      <c r="H86" s="33">
        <f t="shared" si="9"/>
        <v>1.4350848344420359</v>
      </c>
      <c r="I86" s="33">
        <f t="shared" si="10"/>
        <v>1.7790801109308776</v>
      </c>
      <c r="J86" s="20">
        <v>3614</v>
      </c>
      <c r="K86" s="14">
        <v>4146</v>
      </c>
      <c r="L86" s="49">
        <f t="shared" si="11"/>
        <v>-12.831644958996623</v>
      </c>
      <c r="M86" s="33">
        <f t="shared" si="12"/>
        <v>1.4585872609716919</v>
      </c>
      <c r="N86" s="34">
        <f t="shared" si="13"/>
        <v>1.4711100387470371</v>
      </c>
    </row>
    <row r="87" spans="1:14" hidden="1" outlineLevel="1" x14ac:dyDescent="0.25">
      <c r="A87" s="36"/>
      <c r="B87" s="50" t="s">
        <v>98</v>
      </c>
      <c r="C87" s="42">
        <f t="shared" si="7"/>
        <v>35.141192290452707</v>
      </c>
      <c r="D87" s="48"/>
      <c r="E87" s="20">
        <v>204</v>
      </c>
      <c r="F87" s="14">
        <v>258</v>
      </c>
      <c r="G87" s="49">
        <f t="shared" si="8"/>
        <v>-20.930232558139537</v>
      </c>
      <c r="H87" s="33">
        <f t="shared" si="9"/>
        <v>0.76238881829733163</v>
      </c>
      <c r="I87" s="33">
        <f t="shared" si="10"/>
        <v>1.3500078488828422</v>
      </c>
      <c r="J87" s="20">
        <v>3015</v>
      </c>
      <c r="K87" s="14">
        <v>2231</v>
      </c>
      <c r="L87" s="49">
        <f t="shared" si="11"/>
        <v>35.141192290452707</v>
      </c>
      <c r="M87" s="33">
        <f t="shared" si="12"/>
        <v>1.2168346961343806</v>
      </c>
      <c r="N87" s="34">
        <f t="shared" si="13"/>
        <v>0.7916175823551953</v>
      </c>
    </row>
    <row r="88" spans="1:14" hidden="1" outlineLevel="1" x14ac:dyDescent="0.25">
      <c r="A88" s="36"/>
      <c r="B88" s="50" t="s">
        <v>99</v>
      </c>
      <c r="C88" s="42">
        <f t="shared" si="7"/>
        <v>13.30188679245283</v>
      </c>
      <c r="D88" s="48"/>
      <c r="E88" s="20">
        <v>256</v>
      </c>
      <c r="F88" s="14">
        <v>314</v>
      </c>
      <c r="G88" s="49">
        <f t="shared" si="8"/>
        <v>-18.471337579617835</v>
      </c>
      <c r="H88" s="33">
        <f t="shared" si="9"/>
        <v>0.95672322296135737</v>
      </c>
      <c r="I88" s="33">
        <f t="shared" si="10"/>
        <v>1.643032808330281</v>
      </c>
      <c r="J88" s="20">
        <v>2402</v>
      </c>
      <c r="K88" s="14">
        <v>2120</v>
      </c>
      <c r="L88" s="49">
        <f t="shared" si="11"/>
        <v>13.30188679245283</v>
      </c>
      <c r="M88" s="33">
        <f t="shared" si="12"/>
        <v>0.9694318209335927</v>
      </c>
      <c r="N88" s="34">
        <f t="shared" si="13"/>
        <v>0.7522318577288275</v>
      </c>
    </row>
    <row r="89" spans="1:14" hidden="1" outlineLevel="1" x14ac:dyDescent="0.25">
      <c r="A89" s="36"/>
      <c r="B89" s="50" t="s">
        <v>100</v>
      </c>
      <c r="C89" s="42">
        <f t="shared" si="7"/>
        <v>-40.306122448979593</v>
      </c>
      <c r="D89" s="48"/>
      <c r="E89" s="20">
        <v>155</v>
      </c>
      <c r="F89" s="14">
        <v>204</v>
      </c>
      <c r="G89" s="49">
        <f t="shared" si="8"/>
        <v>-24.019607843137255</v>
      </c>
      <c r="H89" s="33">
        <f t="shared" si="9"/>
        <v>0.5792660139023843</v>
      </c>
      <c r="I89" s="33">
        <f t="shared" si="10"/>
        <v>1.0674480665585266</v>
      </c>
      <c r="J89" s="20">
        <v>1521</v>
      </c>
      <c r="K89" s="14">
        <v>2548</v>
      </c>
      <c r="L89" s="49">
        <f t="shared" si="11"/>
        <v>-40.306122448979593</v>
      </c>
      <c r="M89" s="33">
        <f t="shared" si="12"/>
        <v>0.6138658616319711</v>
      </c>
      <c r="N89" s="34">
        <f t="shared" si="13"/>
        <v>0.9040975346665342</v>
      </c>
    </row>
    <row r="90" spans="1:14" hidden="1" outlineLevel="1" x14ac:dyDescent="0.25">
      <c r="A90" s="36"/>
      <c r="B90" s="50" t="s">
        <v>101</v>
      </c>
      <c r="C90" s="42">
        <f t="shared" si="7"/>
        <v>18.1739879414298</v>
      </c>
      <c r="D90" s="48"/>
      <c r="E90" s="20">
        <v>214</v>
      </c>
      <c r="F90" s="14">
        <v>127</v>
      </c>
      <c r="G90" s="49">
        <f t="shared" si="8"/>
        <v>68.503937007874015</v>
      </c>
      <c r="H90" s="33">
        <f t="shared" si="9"/>
        <v>0.79976081919425968</v>
      </c>
      <c r="I90" s="33">
        <f t="shared" si="10"/>
        <v>0.66453874731829832</v>
      </c>
      <c r="J90" s="20">
        <v>1372</v>
      </c>
      <c r="K90" s="14">
        <v>1161</v>
      </c>
      <c r="L90" s="49">
        <f t="shared" si="11"/>
        <v>18.1739879414298</v>
      </c>
      <c r="M90" s="33">
        <f t="shared" si="12"/>
        <v>0.55373041562068659</v>
      </c>
      <c r="N90" s="34">
        <f t="shared" si="13"/>
        <v>0.41195339001092862</v>
      </c>
    </row>
    <row r="91" spans="1:14" hidden="1" outlineLevel="1" x14ac:dyDescent="0.25">
      <c r="A91" s="36"/>
      <c r="B91" s="50" t="s">
        <v>102</v>
      </c>
      <c r="C91" s="42">
        <f t="shared" si="7"/>
        <v>61.067193675889328</v>
      </c>
      <c r="D91" s="48"/>
      <c r="E91" s="20">
        <v>76</v>
      </c>
      <c r="F91" s="14">
        <v>32</v>
      </c>
      <c r="G91" s="49">
        <f t="shared" si="8"/>
        <v>137.5</v>
      </c>
      <c r="H91" s="33">
        <f t="shared" si="9"/>
        <v>0.284027206816653</v>
      </c>
      <c r="I91" s="33">
        <f t="shared" si="10"/>
        <v>0.16744283396996495</v>
      </c>
      <c r="J91" s="20">
        <v>815</v>
      </c>
      <c r="K91" s="14">
        <v>506</v>
      </c>
      <c r="L91" s="49">
        <f t="shared" si="11"/>
        <v>61.067193675889328</v>
      </c>
      <c r="M91" s="33">
        <f t="shared" si="12"/>
        <v>0.32892878187380437</v>
      </c>
      <c r="N91" s="34">
        <f t="shared" si="13"/>
        <v>0.17954213208055977</v>
      </c>
    </row>
    <row r="92" spans="1:14" hidden="1" outlineLevel="1" x14ac:dyDescent="0.25">
      <c r="A92" s="36"/>
      <c r="B92" s="50" t="s">
        <v>103</v>
      </c>
      <c r="C92" s="42">
        <f t="shared" si="7"/>
        <v>-20.52980132450331</v>
      </c>
      <c r="D92" s="48"/>
      <c r="E92" s="20">
        <v>19</v>
      </c>
      <c r="F92" s="14">
        <v>9</v>
      </c>
      <c r="G92" s="49">
        <f t="shared" si="8"/>
        <v>111.11111111111111</v>
      </c>
      <c r="H92" s="33">
        <f t="shared" si="9"/>
        <v>7.100680170416325E-2</v>
      </c>
      <c r="I92" s="33">
        <f t="shared" si="10"/>
        <v>4.7093297054052637E-2</v>
      </c>
      <c r="J92" s="20">
        <v>360</v>
      </c>
      <c r="K92" s="14">
        <v>453</v>
      </c>
      <c r="L92" s="49">
        <f t="shared" si="11"/>
        <v>-20.52980132450331</v>
      </c>
      <c r="M92" s="33">
        <f t="shared" si="12"/>
        <v>0.14529369506082157</v>
      </c>
      <c r="N92" s="34">
        <f t="shared" si="13"/>
        <v>0.16073633563733908</v>
      </c>
    </row>
    <row r="93" spans="1:14" hidden="1" outlineLevel="1" x14ac:dyDescent="0.25">
      <c r="A93" s="36"/>
      <c r="B93" s="50" t="s">
        <v>104</v>
      </c>
      <c r="C93" s="42">
        <f t="shared" si="7"/>
        <v>0.90634441087613304</v>
      </c>
      <c r="D93" s="48"/>
      <c r="E93" s="20">
        <v>65</v>
      </c>
      <c r="F93" s="14">
        <v>34</v>
      </c>
      <c r="G93" s="49">
        <f t="shared" si="8"/>
        <v>91.17647058823529</v>
      </c>
      <c r="H93" s="33">
        <f t="shared" si="9"/>
        <v>0.24291800583003215</v>
      </c>
      <c r="I93" s="33">
        <f t="shared" si="10"/>
        <v>0.17790801109308774</v>
      </c>
      <c r="J93" s="20">
        <v>334</v>
      </c>
      <c r="K93" s="14">
        <v>331</v>
      </c>
      <c r="L93" s="49">
        <f t="shared" si="11"/>
        <v>0.90634441087613304</v>
      </c>
      <c r="M93" s="33">
        <f t="shared" si="12"/>
        <v>0.1348002615286511</v>
      </c>
      <c r="N93" s="34">
        <f t="shared" si="13"/>
        <v>0.11744752118313298</v>
      </c>
    </row>
    <row r="94" spans="1:14" hidden="1" outlineLevel="1" x14ac:dyDescent="0.25">
      <c r="A94" s="36"/>
      <c r="B94" s="50" t="s">
        <v>105</v>
      </c>
      <c r="C94" s="42">
        <f t="shared" si="7"/>
        <v>-17.098445595854923</v>
      </c>
      <c r="D94" s="48"/>
      <c r="E94" s="20">
        <v>41</v>
      </c>
      <c r="F94" s="14">
        <v>21</v>
      </c>
      <c r="G94" s="49">
        <f t="shared" si="8"/>
        <v>95.238095238095227</v>
      </c>
      <c r="H94" s="33">
        <f t="shared" si="9"/>
        <v>0.15322520367740489</v>
      </c>
      <c r="I94" s="33">
        <f t="shared" si="10"/>
        <v>0.10988435979278949</v>
      </c>
      <c r="J94" s="20">
        <v>320</v>
      </c>
      <c r="K94" s="14">
        <v>386</v>
      </c>
      <c r="L94" s="49">
        <f t="shared" si="11"/>
        <v>-17.098445595854923</v>
      </c>
      <c r="M94" s="33">
        <f t="shared" si="12"/>
        <v>0.12914995116517472</v>
      </c>
      <c r="N94" s="34">
        <f t="shared" si="13"/>
        <v>0.13696297032232424</v>
      </c>
    </row>
    <row r="95" spans="1:14" hidden="1" outlineLevel="1" x14ac:dyDescent="0.25">
      <c r="A95" s="36"/>
      <c r="B95" s="50" t="s">
        <v>106</v>
      </c>
      <c r="C95" s="42">
        <f t="shared" si="7"/>
        <v>158.97435897435898</v>
      </c>
      <c r="D95" s="48"/>
      <c r="E95" s="20">
        <v>8</v>
      </c>
      <c r="F95" s="14">
        <v>2</v>
      </c>
      <c r="G95" s="49">
        <f t="shared" si="8"/>
        <v>300</v>
      </c>
      <c r="H95" s="33">
        <f t="shared" si="9"/>
        <v>2.9897600717542418E-2</v>
      </c>
      <c r="I95" s="33">
        <f t="shared" si="10"/>
        <v>1.046517712312281E-2</v>
      </c>
      <c r="J95" s="20">
        <v>101</v>
      </c>
      <c r="K95" s="14">
        <v>39</v>
      </c>
      <c r="L95" s="49">
        <f t="shared" si="11"/>
        <v>158.97435897435898</v>
      </c>
      <c r="M95" s="33">
        <f t="shared" si="12"/>
        <v>4.076295333650827E-2</v>
      </c>
      <c r="N95" s="34">
        <f t="shared" si="13"/>
        <v>1.3838227571426543E-2</v>
      </c>
    </row>
    <row r="96" spans="1:14" hidden="1" outlineLevel="1" x14ac:dyDescent="0.25">
      <c r="A96" s="36"/>
      <c r="B96" s="50" t="s">
        <v>107</v>
      </c>
      <c r="C96" s="42">
        <f t="shared" si="7"/>
        <v>23.076923076923077</v>
      </c>
      <c r="D96" s="48"/>
      <c r="E96" s="20">
        <v>9</v>
      </c>
      <c r="F96" s="14">
        <v>7</v>
      </c>
      <c r="G96" s="49">
        <f t="shared" si="8"/>
        <v>28.571428571428569</v>
      </c>
      <c r="H96" s="33">
        <f t="shared" si="9"/>
        <v>3.3634800807235216E-2</v>
      </c>
      <c r="I96" s="33">
        <f t="shared" si="10"/>
        <v>3.6628119930929834E-2</v>
      </c>
      <c r="J96" s="20">
        <v>96</v>
      </c>
      <c r="K96" s="14">
        <v>78</v>
      </c>
      <c r="L96" s="49">
        <f t="shared" si="11"/>
        <v>23.076923076923077</v>
      </c>
      <c r="M96" s="33">
        <f t="shared" si="12"/>
        <v>3.8744985349552417E-2</v>
      </c>
      <c r="N96" s="34">
        <f t="shared" si="13"/>
        <v>2.7676455142853086E-2</v>
      </c>
    </row>
    <row r="97" spans="1:14" hidden="1" outlineLevel="1" x14ac:dyDescent="0.25">
      <c r="A97" s="36"/>
      <c r="B97" s="50" t="s">
        <v>108</v>
      </c>
      <c r="C97" s="42">
        <f t="shared" si="7"/>
        <v>240.74074074074073</v>
      </c>
      <c r="D97" s="48"/>
      <c r="E97" s="20">
        <v>5</v>
      </c>
      <c r="F97" s="14">
        <v>2</v>
      </c>
      <c r="G97" s="49">
        <f t="shared" si="8"/>
        <v>150</v>
      </c>
      <c r="H97" s="33">
        <f t="shared" si="9"/>
        <v>1.868600044846401E-2</v>
      </c>
      <c r="I97" s="33">
        <f t="shared" si="10"/>
        <v>1.046517712312281E-2</v>
      </c>
      <c r="J97" s="20">
        <v>92</v>
      </c>
      <c r="K97" s="14">
        <v>27</v>
      </c>
      <c r="L97" s="49">
        <f t="shared" si="11"/>
        <v>240.74074074074073</v>
      </c>
      <c r="M97" s="33">
        <f t="shared" si="12"/>
        <v>3.713061095998773E-2</v>
      </c>
      <c r="N97" s="34">
        <f t="shared" si="13"/>
        <v>9.5803113956029924E-3</v>
      </c>
    </row>
    <row r="98" spans="1:14" hidden="1" outlineLevel="1" x14ac:dyDescent="0.25">
      <c r="A98" s="36"/>
      <c r="B98" s="50" t="s">
        <v>109</v>
      </c>
      <c r="C98" s="42">
        <f t="shared" si="7"/>
        <v>-37.00787401574803</v>
      </c>
      <c r="D98" s="48"/>
      <c r="E98" s="20">
        <v>6</v>
      </c>
      <c r="F98" s="14">
        <v>10</v>
      </c>
      <c r="G98" s="49">
        <f t="shared" si="8"/>
        <v>-40</v>
      </c>
      <c r="H98" s="33">
        <f t="shared" si="9"/>
        <v>2.2423200538156812E-2</v>
      </c>
      <c r="I98" s="33">
        <f t="shared" si="10"/>
        <v>5.2325885615614041E-2</v>
      </c>
      <c r="J98" s="20">
        <v>80</v>
      </c>
      <c r="K98" s="14">
        <v>127</v>
      </c>
      <c r="L98" s="49">
        <f t="shared" si="11"/>
        <v>-37.00787401574803</v>
      </c>
      <c r="M98" s="33">
        <f t="shared" si="12"/>
        <v>3.228748779129368E-2</v>
      </c>
      <c r="N98" s="34">
        <f t="shared" si="13"/>
        <v>4.5062946194132592E-2</v>
      </c>
    </row>
    <row r="99" spans="1:14" hidden="1" outlineLevel="1" x14ac:dyDescent="0.25">
      <c r="A99" s="36"/>
      <c r="B99" s="50" t="s">
        <v>110</v>
      </c>
      <c r="C99" s="42">
        <f t="shared" si="7"/>
        <v>-47.857142857142861</v>
      </c>
      <c r="D99" s="48"/>
      <c r="E99" s="20">
        <v>6</v>
      </c>
      <c r="F99" s="14">
        <v>8</v>
      </c>
      <c r="G99" s="49">
        <f t="shared" si="8"/>
        <v>-25</v>
      </c>
      <c r="H99" s="33">
        <f t="shared" si="9"/>
        <v>2.2423200538156812E-2</v>
      </c>
      <c r="I99" s="33">
        <f t="shared" si="10"/>
        <v>4.1860708492491239E-2</v>
      </c>
      <c r="J99" s="20">
        <v>73</v>
      </c>
      <c r="K99" s="14">
        <v>140</v>
      </c>
      <c r="L99" s="49">
        <f t="shared" si="11"/>
        <v>-47.857142857142861</v>
      </c>
      <c r="M99" s="33">
        <f t="shared" si="12"/>
        <v>2.9462332609555483E-2</v>
      </c>
      <c r="N99" s="34">
        <f t="shared" si="13"/>
        <v>4.9675688717941438E-2</v>
      </c>
    </row>
    <row r="100" spans="1:14" hidden="1" outlineLevel="1" x14ac:dyDescent="0.25">
      <c r="A100" s="36"/>
      <c r="B100" s="50" t="s">
        <v>111</v>
      </c>
      <c r="C100" s="42">
        <f t="shared" si="7"/>
        <v>-15.492957746478872</v>
      </c>
      <c r="D100" s="48"/>
      <c r="E100" s="20">
        <v>1</v>
      </c>
      <c r="F100" s="14">
        <v>0</v>
      </c>
      <c r="G100" s="49" t="str">
        <f t="shared" si="8"/>
        <v/>
      </c>
      <c r="H100" s="33">
        <f t="shared" si="9"/>
        <v>3.7372000896928022E-3</v>
      </c>
      <c r="I100" s="33" t="str">
        <f t="shared" si="10"/>
        <v/>
      </c>
      <c r="J100" s="20">
        <v>60</v>
      </c>
      <c r="K100" s="14">
        <v>71</v>
      </c>
      <c r="L100" s="49">
        <f t="shared" si="11"/>
        <v>-15.492957746478872</v>
      </c>
      <c r="M100" s="33">
        <f t="shared" si="12"/>
        <v>2.4215615843470262E-2</v>
      </c>
      <c r="N100" s="34">
        <f t="shared" si="13"/>
        <v>2.5192670706956015E-2</v>
      </c>
    </row>
    <row r="101" spans="1:14" hidden="1" outlineLevel="1" x14ac:dyDescent="0.25">
      <c r="A101" s="36"/>
      <c r="B101" s="50" t="s">
        <v>112</v>
      </c>
      <c r="C101" s="42">
        <f t="shared" si="7"/>
        <v>-52.747252747252752</v>
      </c>
      <c r="D101" s="48"/>
      <c r="E101" s="20">
        <v>3</v>
      </c>
      <c r="F101" s="14">
        <v>3</v>
      </c>
      <c r="G101" s="49">
        <f t="shared" si="8"/>
        <v>0</v>
      </c>
      <c r="H101" s="33">
        <f t="shared" si="9"/>
        <v>1.1211600269078406E-2</v>
      </c>
      <c r="I101" s="33">
        <f t="shared" si="10"/>
        <v>1.5697765684684211E-2</v>
      </c>
      <c r="J101" s="20">
        <v>43</v>
      </c>
      <c r="K101" s="14">
        <v>91</v>
      </c>
      <c r="L101" s="49">
        <f t="shared" si="11"/>
        <v>-52.747252747252752</v>
      </c>
      <c r="M101" s="33">
        <f t="shared" si="12"/>
        <v>1.7354524687820352E-2</v>
      </c>
      <c r="N101" s="34">
        <f t="shared" si="13"/>
        <v>3.2289197666661933E-2</v>
      </c>
    </row>
    <row r="102" spans="1:14" hidden="1" outlineLevel="1" x14ac:dyDescent="0.25">
      <c r="A102" s="36"/>
      <c r="B102" s="50" t="s">
        <v>113</v>
      </c>
      <c r="C102" s="42">
        <f t="shared" si="7"/>
        <v>-77.192982456140342</v>
      </c>
      <c r="D102" s="48"/>
      <c r="E102" s="20">
        <v>0</v>
      </c>
      <c r="F102" s="14">
        <v>7</v>
      </c>
      <c r="G102" s="49">
        <f t="shared" si="8"/>
        <v>-100</v>
      </c>
      <c r="H102" s="33" t="str">
        <f t="shared" si="9"/>
        <v/>
      </c>
      <c r="I102" s="33">
        <f t="shared" si="10"/>
        <v>3.6628119930929834E-2</v>
      </c>
      <c r="J102" s="20">
        <v>39</v>
      </c>
      <c r="K102" s="14">
        <v>171</v>
      </c>
      <c r="L102" s="49">
        <f t="shared" si="11"/>
        <v>-77.192982456140342</v>
      </c>
      <c r="M102" s="33">
        <f t="shared" si="12"/>
        <v>1.5740150298255668E-2</v>
      </c>
      <c r="N102" s="34">
        <f t="shared" si="13"/>
        <v>6.0675305505485617E-2</v>
      </c>
    </row>
    <row r="103" spans="1:14" hidden="1" outlineLevel="1" x14ac:dyDescent="0.25">
      <c r="A103" s="36"/>
      <c r="B103" s="50" t="s">
        <v>114</v>
      </c>
      <c r="C103" s="42" t="str">
        <f t="shared" si="7"/>
        <v/>
      </c>
      <c r="D103" s="48"/>
      <c r="E103" s="20">
        <v>5</v>
      </c>
      <c r="F103" s="14">
        <v>0</v>
      </c>
      <c r="G103" s="49" t="str">
        <f t="shared" si="8"/>
        <v/>
      </c>
      <c r="H103" s="33">
        <f t="shared" si="9"/>
        <v>1.868600044846401E-2</v>
      </c>
      <c r="I103" s="33" t="str">
        <f t="shared" si="10"/>
        <v/>
      </c>
      <c r="J103" s="20">
        <v>22</v>
      </c>
      <c r="K103" s="14">
        <v>0</v>
      </c>
      <c r="L103" s="49" t="str">
        <f t="shared" si="11"/>
        <v/>
      </c>
      <c r="M103" s="33">
        <f t="shared" si="12"/>
        <v>8.8790591426057622E-3</v>
      </c>
      <c r="N103" s="34" t="str">
        <f t="shared" si="13"/>
        <v/>
      </c>
    </row>
    <row r="104" spans="1:14" hidden="1" outlineLevel="1" x14ac:dyDescent="0.25">
      <c r="A104" s="36"/>
      <c r="B104" s="50" t="s">
        <v>115</v>
      </c>
      <c r="C104" s="42">
        <f t="shared" si="7"/>
        <v>28.571428571428569</v>
      </c>
      <c r="D104" s="48"/>
      <c r="E104" s="20">
        <v>0</v>
      </c>
      <c r="F104" s="14">
        <v>0</v>
      </c>
      <c r="G104" s="49" t="str">
        <f t="shared" si="8"/>
        <v/>
      </c>
      <c r="H104" s="33" t="str">
        <f t="shared" si="9"/>
        <v/>
      </c>
      <c r="I104" s="33" t="str">
        <f t="shared" si="10"/>
        <v/>
      </c>
      <c r="J104" s="20">
        <v>9</v>
      </c>
      <c r="K104" s="14">
        <v>7</v>
      </c>
      <c r="L104" s="49">
        <f t="shared" si="11"/>
        <v>28.571428571428569</v>
      </c>
      <c r="M104" s="33">
        <f t="shared" si="12"/>
        <v>3.6323423765205393E-3</v>
      </c>
      <c r="N104" s="34">
        <f t="shared" si="13"/>
        <v>2.4837844358970716E-3</v>
      </c>
    </row>
    <row r="105" spans="1:14" hidden="1" outlineLevel="1" x14ac:dyDescent="0.25">
      <c r="A105" s="36"/>
      <c r="B105" s="50" t="s">
        <v>116</v>
      </c>
      <c r="C105" s="42" t="str">
        <f t="shared" si="7"/>
        <v/>
      </c>
      <c r="D105" s="48"/>
      <c r="E105" s="20">
        <v>0</v>
      </c>
      <c r="F105" s="14">
        <v>0</v>
      </c>
      <c r="G105" s="49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1</v>
      </c>
      <c r="K105" s="14">
        <v>0</v>
      </c>
      <c r="L105" s="49" t="str">
        <f t="shared" si="11"/>
        <v/>
      </c>
      <c r="M105" s="33">
        <f t="shared" si="12"/>
        <v>4.0359359739117098E-4</v>
      </c>
      <c r="N105" s="34" t="str">
        <f t="shared" si="13"/>
        <v/>
      </c>
    </row>
    <row r="106" spans="1:14" hidden="1" outlineLevel="1" x14ac:dyDescent="0.25">
      <c r="A106" s="36"/>
      <c r="B106" s="50" t="s">
        <v>117</v>
      </c>
      <c r="C106" s="42" t="str">
        <f t="shared" si="7"/>
        <v/>
      </c>
      <c r="D106" s="48"/>
      <c r="E106" s="20">
        <v>0</v>
      </c>
      <c r="F106" s="14">
        <v>0</v>
      </c>
      <c r="G106" s="49" t="str">
        <f t="shared" si="8"/>
        <v/>
      </c>
      <c r="H106" s="33" t="str">
        <f t="shared" si="9"/>
        <v/>
      </c>
      <c r="I106" s="33" t="str">
        <f t="shared" si="10"/>
        <v/>
      </c>
      <c r="J106" s="20">
        <v>1</v>
      </c>
      <c r="K106" s="14">
        <v>0</v>
      </c>
      <c r="L106" s="49" t="str">
        <f t="shared" si="11"/>
        <v/>
      </c>
      <c r="M106" s="33">
        <f t="shared" si="12"/>
        <v>4.0359359739117098E-4</v>
      </c>
      <c r="N106" s="34" t="str">
        <f t="shared" si="13"/>
        <v/>
      </c>
    </row>
    <row r="107" spans="1:14" hidden="1" outlineLevel="1" x14ac:dyDescent="0.25">
      <c r="A107" s="36"/>
      <c r="B107" s="50" t="s">
        <v>118</v>
      </c>
      <c r="C107" s="42">
        <f t="shared" si="7"/>
        <v>-100</v>
      </c>
      <c r="D107" s="48"/>
      <c r="E107" s="20">
        <v>0</v>
      </c>
      <c r="F107" s="14">
        <v>0</v>
      </c>
      <c r="G107" s="49" t="str">
        <f t="shared" si="8"/>
        <v/>
      </c>
      <c r="H107" s="33" t="str">
        <f t="shared" si="9"/>
        <v/>
      </c>
      <c r="I107" s="33" t="str">
        <f t="shared" si="10"/>
        <v/>
      </c>
      <c r="J107" s="20">
        <v>0</v>
      </c>
      <c r="K107" s="14">
        <v>1</v>
      </c>
      <c r="L107" s="49">
        <f t="shared" si="11"/>
        <v>-100</v>
      </c>
      <c r="M107" s="33" t="str">
        <f t="shared" si="12"/>
        <v/>
      </c>
      <c r="N107" s="34">
        <f t="shared" si="13"/>
        <v>3.54826347985296E-4</v>
      </c>
    </row>
    <row r="108" spans="1:14" collapsed="1" x14ac:dyDescent="0.25">
      <c r="A108" s="36" t="s">
        <v>119</v>
      </c>
      <c r="B108" s="1" t="s">
        <v>120</v>
      </c>
      <c r="C108" s="42">
        <f t="shared" si="7"/>
        <v>-1.2147750547355038</v>
      </c>
      <c r="D108" s="48"/>
      <c r="E108" s="20">
        <v>1363</v>
      </c>
      <c r="F108" s="14">
        <v>917</v>
      </c>
      <c r="G108" s="49">
        <f t="shared" si="8"/>
        <v>48.636859323882227</v>
      </c>
      <c r="H108" s="33">
        <f t="shared" si="9"/>
        <v>5.0938037222512893</v>
      </c>
      <c r="I108" s="33">
        <f t="shared" si="10"/>
        <v>4.7982837109518073</v>
      </c>
      <c r="J108" s="20">
        <v>13987</v>
      </c>
      <c r="K108" s="14">
        <v>14159</v>
      </c>
      <c r="L108" s="49">
        <f t="shared" si="11"/>
        <v>-1.2147750547355038</v>
      </c>
      <c r="M108" s="33">
        <f t="shared" si="12"/>
        <v>5.6450636467103088</v>
      </c>
      <c r="N108" s="34">
        <f t="shared" si="13"/>
        <v>5.023986261123806</v>
      </c>
    </row>
    <row r="109" spans="1:14" hidden="1" outlineLevel="1" x14ac:dyDescent="0.25">
      <c r="A109" s="36"/>
      <c r="B109" s="50" t="s">
        <v>121</v>
      </c>
      <c r="C109" s="42">
        <f t="shared" si="7"/>
        <v>-19.206392945715073</v>
      </c>
      <c r="D109" s="48"/>
      <c r="E109" s="20">
        <v>217</v>
      </c>
      <c r="F109" s="14">
        <v>155</v>
      </c>
      <c r="G109" s="49">
        <f t="shared" si="8"/>
        <v>40</v>
      </c>
      <c r="H109" s="33">
        <f t="shared" si="9"/>
        <v>0.81097241946333809</v>
      </c>
      <c r="I109" s="33">
        <f t="shared" si="10"/>
        <v>0.8110512270420176</v>
      </c>
      <c r="J109" s="20">
        <v>2932</v>
      </c>
      <c r="K109" s="14">
        <v>3629</v>
      </c>
      <c r="L109" s="49">
        <f t="shared" si="11"/>
        <v>-19.206392945715073</v>
      </c>
      <c r="M109" s="33">
        <f t="shared" si="12"/>
        <v>1.1833364275509133</v>
      </c>
      <c r="N109" s="34">
        <f t="shared" si="13"/>
        <v>1.2876648168386391</v>
      </c>
    </row>
    <row r="110" spans="1:14" hidden="1" outlineLevel="1" x14ac:dyDescent="0.25">
      <c r="A110" s="36"/>
      <c r="B110" s="50" t="s">
        <v>122</v>
      </c>
      <c r="C110" s="42">
        <f t="shared" si="7"/>
        <v>10.692464358452138</v>
      </c>
      <c r="D110" s="48"/>
      <c r="E110" s="20">
        <v>175</v>
      </c>
      <c r="F110" s="14">
        <v>137</v>
      </c>
      <c r="G110" s="49">
        <f t="shared" si="8"/>
        <v>27.737226277372262</v>
      </c>
      <c r="H110" s="33">
        <f t="shared" si="9"/>
        <v>0.6540100156962404</v>
      </c>
      <c r="I110" s="33">
        <f t="shared" si="10"/>
        <v>0.71686463293391245</v>
      </c>
      <c r="J110" s="20">
        <v>2174</v>
      </c>
      <c r="K110" s="14">
        <v>1964</v>
      </c>
      <c r="L110" s="49">
        <f t="shared" si="11"/>
        <v>10.692464358452138</v>
      </c>
      <c r="M110" s="33">
        <f t="shared" si="12"/>
        <v>0.87741248072840572</v>
      </c>
      <c r="N110" s="34">
        <f t="shared" si="13"/>
        <v>0.6968789474431214</v>
      </c>
    </row>
    <row r="111" spans="1:14" hidden="1" outlineLevel="1" x14ac:dyDescent="0.25">
      <c r="A111" s="36"/>
      <c r="B111" s="50" t="s">
        <v>123</v>
      </c>
      <c r="C111" s="42">
        <f t="shared" si="7"/>
        <v>-39.826261276311392</v>
      </c>
      <c r="D111" s="48"/>
      <c r="E111" s="20">
        <v>145</v>
      </c>
      <c r="F111" s="14">
        <v>269</v>
      </c>
      <c r="G111" s="49">
        <f t="shared" si="8"/>
        <v>-46.096654275092938</v>
      </c>
      <c r="H111" s="33">
        <f t="shared" si="9"/>
        <v>0.54189401300545637</v>
      </c>
      <c r="I111" s="33">
        <f t="shared" si="10"/>
        <v>1.4075663230600177</v>
      </c>
      <c r="J111" s="20">
        <v>1801</v>
      </c>
      <c r="K111" s="14">
        <v>2993</v>
      </c>
      <c r="L111" s="49">
        <f t="shared" si="11"/>
        <v>-39.826261276311392</v>
      </c>
      <c r="M111" s="33">
        <f t="shared" si="12"/>
        <v>0.72687206890149891</v>
      </c>
      <c r="N111" s="34">
        <f t="shared" si="13"/>
        <v>1.0619952595199909</v>
      </c>
    </row>
    <row r="112" spans="1:14" hidden="1" outlineLevel="1" x14ac:dyDescent="0.25">
      <c r="A112" s="36"/>
      <c r="B112" s="50" t="s">
        <v>124</v>
      </c>
      <c r="C112" s="42">
        <f t="shared" si="7"/>
        <v>269.83471074380162</v>
      </c>
      <c r="D112" s="48"/>
      <c r="E112" s="20">
        <v>147</v>
      </c>
      <c r="F112" s="14">
        <v>5</v>
      </c>
      <c r="G112" s="49">
        <f t="shared" si="8"/>
        <v>2840</v>
      </c>
      <c r="H112" s="33">
        <f t="shared" si="9"/>
        <v>0.54936841318484186</v>
      </c>
      <c r="I112" s="33">
        <f t="shared" si="10"/>
        <v>2.6162942807807021E-2</v>
      </c>
      <c r="J112" s="20">
        <v>1790</v>
      </c>
      <c r="K112" s="14">
        <v>484</v>
      </c>
      <c r="L112" s="49">
        <f t="shared" si="11"/>
        <v>269.83471074380162</v>
      </c>
      <c r="M112" s="33">
        <f t="shared" si="12"/>
        <v>0.72243253933019602</v>
      </c>
      <c r="N112" s="34">
        <f t="shared" si="13"/>
        <v>0.17173595242488326</v>
      </c>
    </row>
    <row r="113" spans="1:14" hidden="1" outlineLevel="1" x14ac:dyDescent="0.25">
      <c r="A113" s="36"/>
      <c r="B113" s="50" t="s">
        <v>125</v>
      </c>
      <c r="C113" s="42">
        <f t="shared" si="7"/>
        <v>-14.705882352941178</v>
      </c>
      <c r="D113" s="48"/>
      <c r="E113" s="20">
        <v>236</v>
      </c>
      <c r="F113" s="14">
        <v>115</v>
      </c>
      <c r="G113" s="49">
        <f t="shared" si="8"/>
        <v>105.21739130434781</v>
      </c>
      <c r="H113" s="33">
        <f t="shared" si="9"/>
        <v>0.88197922116750127</v>
      </c>
      <c r="I113" s="33">
        <f t="shared" si="10"/>
        <v>0.60174768457956151</v>
      </c>
      <c r="J113" s="20">
        <v>1305</v>
      </c>
      <c r="K113" s="14">
        <v>1530</v>
      </c>
      <c r="L113" s="49">
        <f t="shared" si="11"/>
        <v>-14.705882352941178</v>
      </c>
      <c r="M113" s="33">
        <f t="shared" si="12"/>
        <v>0.52668964459547807</v>
      </c>
      <c r="N113" s="34">
        <f t="shared" si="13"/>
        <v>0.5428843124175029</v>
      </c>
    </row>
    <row r="114" spans="1:14" hidden="1" outlineLevel="1" x14ac:dyDescent="0.25">
      <c r="A114" s="36"/>
      <c r="B114" s="50" t="s">
        <v>126</v>
      </c>
      <c r="C114" s="42">
        <f t="shared" si="7"/>
        <v>0.5</v>
      </c>
      <c r="D114" s="48"/>
      <c r="E114" s="20">
        <v>81</v>
      </c>
      <c r="F114" s="14">
        <v>85</v>
      </c>
      <c r="G114" s="49">
        <f t="shared" si="8"/>
        <v>-4.7058823529411766</v>
      </c>
      <c r="H114" s="33">
        <f t="shared" si="9"/>
        <v>0.30271320726511697</v>
      </c>
      <c r="I114" s="33">
        <f t="shared" si="10"/>
        <v>0.4447700277327194</v>
      </c>
      <c r="J114" s="20">
        <v>1005</v>
      </c>
      <c r="K114" s="14">
        <v>1000</v>
      </c>
      <c r="L114" s="49">
        <f t="shared" si="11"/>
        <v>0.5</v>
      </c>
      <c r="M114" s="33">
        <f t="shared" si="12"/>
        <v>0.40561156537812687</v>
      </c>
      <c r="N114" s="34">
        <f t="shared" si="13"/>
        <v>0.354826347985296</v>
      </c>
    </row>
    <row r="115" spans="1:14" hidden="1" outlineLevel="1" x14ac:dyDescent="0.25">
      <c r="A115" s="36"/>
      <c r="B115" s="50" t="s">
        <v>127</v>
      </c>
      <c r="C115" s="42">
        <f t="shared" si="7"/>
        <v>4.7727272727272734</v>
      </c>
      <c r="D115" s="48"/>
      <c r="E115" s="20">
        <v>64</v>
      </c>
      <c r="F115" s="14">
        <v>58</v>
      </c>
      <c r="G115" s="49">
        <f t="shared" si="8"/>
        <v>10.344827586206897</v>
      </c>
      <c r="H115" s="33">
        <f t="shared" si="9"/>
        <v>0.23918080574033934</v>
      </c>
      <c r="I115" s="33">
        <f t="shared" si="10"/>
        <v>0.30349013657056145</v>
      </c>
      <c r="J115" s="20">
        <v>922</v>
      </c>
      <c r="K115" s="14">
        <v>880</v>
      </c>
      <c r="L115" s="49">
        <f t="shared" si="11"/>
        <v>4.7727272727272734</v>
      </c>
      <c r="M115" s="33">
        <f t="shared" si="12"/>
        <v>0.37211329679465965</v>
      </c>
      <c r="N115" s="34">
        <f t="shared" si="13"/>
        <v>0.31224718622706049</v>
      </c>
    </row>
    <row r="116" spans="1:14" hidden="1" outlineLevel="1" x14ac:dyDescent="0.25">
      <c r="A116" s="36"/>
      <c r="B116" s="50" t="s">
        <v>128</v>
      </c>
      <c r="C116" s="42">
        <f t="shared" si="7"/>
        <v>-2.4305555555555558</v>
      </c>
      <c r="D116" s="48"/>
      <c r="E116" s="20">
        <v>134</v>
      </c>
      <c r="F116" s="14">
        <v>51</v>
      </c>
      <c r="G116" s="49">
        <f t="shared" si="8"/>
        <v>162.74509803921569</v>
      </c>
      <c r="H116" s="33">
        <f t="shared" si="9"/>
        <v>0.5007848120188354</v>
      </c>
      <c r="I116" s="33">
        <f t="shared" si="10"/>
        <v>0.26686201663963166</v>
      </c>
      <c r="J116" s="20">
        <v>843</v>
      </c>
      <c r="K116" s="14">
        <v>864</v>
      </c>
      <c r="L116" s="49">
        <f t="shared" si="11"/>
        <v>-2.4305555555555558</v>
      </c>
      <c r="M116" s="33">
        <f t="shared" si="12"/>
        <v>0.34022940260075712</v>
      </c>
      <c r="N116" s="34">
        <f t="shared" si="13"/>
        <v>0.30656996465929576</v>
      </c>
    </row>
    <row r="117" spans="1:14" hidden="1" outlineLevel="1" x14ac:dyDescent="0.25">
      <c r="A117" s="36"/>
      <c r="B117" s="50" t="s">
        <v>129</v>
      </c>
      <c r="C117" s="42" t="str">
        <f t="shared" si="7"/>
        <v/>
      </c>
      <c r="D117" s="48"/>
      <c r="E117" s="20">
        <v>87</v>
      </c>
      <c r="F117" s="14">
        <v>0</v>
      </c>
      <c r="G117" s="49" t="str">
        <f t="shared" si="8"/>
        <v/>
      </c>
      <c r="H117" s="33">
        <f t="shared" si="9"/>
        <v>0.3251364078032738</v>
      </c>
      <c r="I117" s="33" t="str">
        <f t="shared" si="10"/>
        <v/>
      </c>
      <c r="J117" s="20">
        <v>481</v>
      </c>
      <c r="K117" s="14">
        <v>0</v>
      </c>
      <c r="L117" s="49" t="str">
        <f t="shared" si="11"/>
        <v/>
      </c>
      <c r="M117" s="33">
        <f t="shared" si="12"/>
        <v>0.19412852034515324</v>
      </c>
      <c r="N117" s="34" t="str">
        <f t="shared" si="13"/>
        <v/>
      </c>
    </row>
    <row r="118" spans="1:14" hidden="1" outlineLevel="1" x14ac:dyDescent="0.25">
      <c r="A118" s="36"/>
      <c r="B118" s="50" t="s">
        <v>130</v>
      </c>
      <c r="C118" s="42">
        <f t="shared" si="7"/>
        <v>610</v>
      </c>
      <c r="D118" s="48"/>
      <c r="E118" s="20">
        <v>28</v>
      </c>
      <c r="F118" s="14">
        <v>30</v>
      </c>
      <c r="G118" s="49">
        <f t="shared" si="8"/>
        <v>-6.666666666666667</v>
      </c>
      <c r="H118" s="33">
        <f t="shared" si="9"/>
        <v>0.10464160251139845</v>
      </c>
      <c r="I118" s="33">
        <f t="shared" si="10"/>
        <v>0.15697765684684215</v>
      </c>
      <c r="J118" s="20">
        <v>355</v>
      </c>
      <c r="K118" s="14">
        <v>50</v>
      </c>
      <c r="L118" s="49">
        <f t="shared" si="11"/>
        <v>610</v>
      </c>
      <c r="M118" s="33">
        <f t="shared" si="12"/>
        <v>0.14327572707386571</v>
      </c>
      <c r="N118" s="34">
        <f t="shared" si="13"/>
        <v>1.7741317399264801E-2</v>
      </c>
    </row>
    <row r="119" spans="1:14" hidden="1" outlineLevel="1" x14ac:dyDescent="0.25">
      <c r="A119" s="36"/>
      <c r="B119" s="50" t="s">
        <v>131</v>
      </c>
      <c r="C119" s="42">
        <f t="shared" si="7"/>
        <v>-53.316953316953317</v>
      </c>
      <c r="D119" s="48"/>
      <c r="E119" s="20">
        <v>24</v>
      </c>
      <c r="F119" s="14">
        <v>2</v>
      </c>
      <c r="G119" s="49">
        <f t="shared" si="8"/>
        <v>1100</v>
      </c>
      <c r="H119" s="33">
        <f t="shared" si="9"/>
        <v>8.9692802152627246E-2</v>
      </c>
      <c r="I119" s="33">
        <f t="shared" si="10"/>
        <v>1.046517712312281E-2</v>
      </c>
      <c r="J119" s="20">
        <v>190</v>
      </c>
      <c r="K119" s="14">
        <v>407</v>
      </c>
      <c r="L119" s="49">
        <f t="shared" si="11"/>
        <v>-53.316953316953317</v>
      </c>
      <c r="M119" s="33">
        <f t="shared" si="12"/>
        <v>7.6682783504322491E-2</v>
      </c>
      <c r="N119" s="34">
        <f t="shared" si="13"/>
        <v>0.14441432363001547</v>
      </c>
    </row>
    <row r="120" spans="1:14" hidden="1" outlineLevel="1" x14ac:dyDescent="0.25">
      <c r="A120" s="36"/>
      <c r="B120" s="50" t="s">
        <v>132</v>
      </c>
      <c r="C120" s="42">
        <f t="shared" si="7"/>
        <v>-41.8848167539267</v>
      </c>
      <c r="D120" s="48"/>
      <c r="E120" s="20">
        <v>11</v>
      </c>
      <c r="F120" s="14">
        <v>6</v>
      </c>
      <c r="G120" s="49">
        <f t="shared" si="8"/>
        <v>83.333333333333343</v>
      </c>
      <c r="H120" s="33">
        <f t="shared" si="9"/>
        <v>4.1109200986620825E-2</v>
      </c>
      <c r="I120" s="33">
        <f t="shared" si="10"/>
        <v>3.1395531369368422E-2</v>
      </c>
      <c r="J120" s="20">
        <v>111</v>
      </c>
      <c r="K120" s="14">
        <v>191</v>
      </c>
      <c r="L120" s="49">
        <f t="shared" si="11"/>
        <v>-41.8848167539267</v>
      </c>
      <c r="M120" s="33">
        <f t="shared" si="12"/>
        <v>4.4798889310419976E-2</v>
      </c>
      <c r="N120" s="34">
        <f t="shared" si="13"/>
        <v>6.7771832465191542E-2</v>
      </c>
    </row>
    <row r="121" spans="1:14" hidden="1" outlineLevel="1" x14ac:dyDescent="0.25">
      <c r="A121" s="36"/>
      <c r="B121" s="50" t="s">
        <v>133</v>
      </c>
      <c r="C121" s="42">
        <f t="shared" si="7"/>
        <v>-25</v>
      </c>
      <c r="D121" s="48"/>
      <c r="E121" s="20">
        <v>6</v>
      </c>
      <c r="F121" s="14">
        <v>1</v>
      </c>
      <c r="G121" s="49">
        <f t="shared" si="8"/>
        <v>500</v>
      </c>
      <c r="H121" s="33">
        <f t="shared" si="9"/>
        <v>2.2423200538156812E-2</v>
      </c>
      <c r="I121" s="33">
        <f t="shared" si="10"/>
        <v>5.2325885615614048E-3</v>
      </c>
      <c r="J121" s="20">
        <v>30</v>
      </c>
      <c r="K121" s="14">
        <v>40</v>
      </c>
      <c r="L121" s="49">
        <f t="shared" si="11"/>
        <v>-25</v>
      </c>
      <c r="M121" s="33">
        <f t="shared" si="12"/>
        <v>1.2107807921735131E-2</v>
      </c>
      <c r="N121" s="34">
        <f t="shared" si="13"/>
        <v>1.4193053919411841E-2</v>
      </c>
    </row>
    <row r="122" spans="1:14" hidden="1" outlineLevel="1" x14ac:dyDescent="0.25">
      <c r="A122" s="36"/>
      <c r="B122" s="50" t="s">
        <v>134</v>
      </c>
      <c r="C122" s="42">
        <f t="shared" si="7"/>
        <v>-14.814814814814813</v>
      </c>
      <c r="D122" s="48"/>
      <c r="E122" s="20">
        <v>6</v>
      </c>
      <c r="F122" s="14">
        <v>0</v>
      </c>
      <c r="G122" s="49" t="str">
        <f t="shared" si="8"/>
        <v/>
      </c>
      <c r="H122" s="33">
        <f t="shared" si="9"/>
        <v>2.2423200538156812E-2</v>
      </c>
      <c r="I122" s="33" t="str">
        <f t="shared" si="10"/>
        <v/>
      </c>
      <c r="J122" s="20">
        <v>23</v>
      </c>
      <c r="K122" s="14">
        <v>27</v>
      </c>
      <c r="L122" s="49">
        <f t="shared" si="11"/>
        <v>-14.814814814814813</v>
      </c>
      <c r="M122" s="33">
        <f t="shared" si="12"/>
        <v>9.2826527399969324E-3</v>
      </c>
      <c r="N122" s="34">
        <f t="shared" si="13"/>
        <v>9.5803113956029924E-3</v>
      </c>
    </row>
    <row r="123" spans="1:14" hidden="1" outlineLevel="1" x14ac:dyDescent="0.25">
      <c r="A123" s="36"/>
      <c r="B123" s="50" t="s">
        <v>135</v>
      </c>
      <c r="C123" s="42">
        <f t="shared" si="7"/>
        <v>-8.3333333333333321</v>
      </c>
      <c r="D123" s="48"/>
      <c r="E123" s="20">
        <v>2</v>
      </c>
      <c r="F123" s="14">
        <v>1</v>
      </c>
      <c r="G123" s="49">
        <f t="shared" si="8"/>
        <v>100</v>
      </c>
      <c r="H123" s="33">
        <f t="shared" si="9"/>
        <v>7.4744001793856044E-3</v>
      </c>
      <c r="I123" s="33">
        <f t="shared" si="10"/>
        <v>5.2325885615614048E-3</v>
      </c>
      <c r="J123" s="20">
        <v>11</v>
      </c>
      <c r="K123" s="14">
        <v>12</v>
      </c>
      <c r="L123" s="49">
        <f t="shared" si="11"/>
        <v>-8.3333333333333321</v>
      </c>
      <c r="M123" s="33">
        <f t="shared" si="12"/>
        <v>4.4395295713028811E-3</v>
      </c>
      <c r="N123" s="34">
        <f t="shared" si="13"/>
        <v>4.2579161758235524E-3</v>
      </c>
    </row>
    <row r="124" spans="1:14" hidden="1" outlineLevel="1" x14ac:dyDescent="0.25">
      <c r="A124" s="36"/>
      <c r="B124" s="50" t="s">
        <v>136</v>
      </c>
      <c r="C124" s="42">
        <f t="shared" si="7"/>
        <v>-67.741935483870961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5.2325885615614048E-3</v>
      </c>
      <c r="J124" s="20">
        <v>10</v>
      </c>
      <c r="K124" s="14">
        <v>31</v>
      </c>
      <c r="L124" s="49">
        <f t="shared" si="11"/>
        <v>-67.741935483870961</v>
      </c>
      <c r="M124" s="33">
        <f t="shared" si="12"/>
        <v>4.03593597391171E-3</v>
      </c>
      <c r="N124" s="34">
        <f t="shared" si="13"/>
        <v>1.0999616787544176E-2</v>
      </c>
    </row>
    <row r="125" spans="1:14" hidden="1" outlineLevel="1" x14ac:dyDescent="0.25">
      <c r="A125" s="36"/>
      <c r="B125" s="50" t="s">
        <v>137</v>
      </c>
      <c r="C125" s="42">
        <f t="shared" si="7"/>
        <v>-20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4</v>
      </c>
      <c r="K125" s="14">
        <v>5</v>
      </c>
      <c r="L125" s="49">
        <f t="shared" si="11"/>
        <v>-20</v>
      </c>
      <c r="M125" s="33">
        <f t="shared" si="12"/>
        <v>1.6143743895646839E-3</v>
      </c>
      <c r="N125" s="34">
        <f t="shared" si="13"/>
        <v>1.7741317399264801E-3</v>
      </c>
    </row>
    <row r="126" spans="1:14" hidden="1" outlineLevel="1" x14ac:dyDescent="0.25">
      <c r="A126" s="36"/>
      <c r="B126" s="50" t="s">
        <v>138</v>
      </c>
      <c r="C126" s="42">
        <f t="shared" si="7"/>
        <v>-100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5.2325885615614048E-3</v>
      </c>
      <c r="J126" s="20">
        <v>0</v>
      </c>
      <c r="K126" s="14">
        <v>46</v>
      </c>
      <c r="L126" s="49">
        <f t="shared" si="11"/>
        <v>-100</v>
      </c>
      <c r="M126" s="33" t="str">
        <f t="shared" si="12"/>
        <v/>
      </c>
      <c r="N126" s="34">
        <f t="shared" si="13"/>
        <v>1.6322012007323614E-2</v>
      </c>
    </row>
    <row r="127" spans="1:14" hidden="1" outlineLevel="1" x14ac:dyDescent="0.25">
      <c r="A127" s="36"/>
      <c r="B127" s="50" t="s">
        <v>139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6</v>
      </c>
      <c r="L127" s="49">
        <f t="shared" si="11"/>
        <v>-100</v>
      </c>
      <c r="M127" s="33" t="str">
        <f t="shared" si="12"/>
        <v/>
      </c>
      <c r="N127" s="34">
        <f t="shared" si="13"/>
        <v>2.1289580879117762E-3</v>
      </c>
    </row>
    <row r="128" spans="1:14" collapsed="1" x14ac:dyDescent="0.25">
      <c r="A128" s="36" t="s">
        <v>140</v>
      </c>
      <c r="B128" s="1" t="s">
        <v>141</v>
      </c>
      <c r="C128" s="42">
        <f t="shared" si="7"/>
        <v>0.82351163493502577</v>
      </c>
      <c r="D128" s="48"/>
      <c r="E128" s="20">
        <v>1225</v>
      </c>
      <c r="F128" s="14">
        <v>873</v>
      </c>
      <c r="G128" s="49">
        <f t="shared" si="8"/>
        <v>40.320733104238258</v>
      </c>
      <c r="H128" s="33">
        <f t="shared" si="9"/>
        <v>4.578070109873682</v>
      </c>
      <c r="I128" s="33">
        <f t="shared" si="10"/>
        <v>4.5680498142431061</v>
      </c>
      <c r="J128" s="20">
        <v>13345</v>
      </c>
      <c r="K128" s="14">
        <v>13236</v>
      </c>
      <c r="L128" s="49">
        <f t="shared" si="11"/>
        <v>0.82351163493502577</v>
      </c>
      <c r="M128" s="33">
        <f t="shared" si="12"/>
        <v>5.3859565571851764</v>
      </c>
      <c r="N128" s="34">
        <f t="shared" si="13"/>
        <v>4.6964815419333776</v>
      </c>
    </row>
    <row r="129" spans="1:14" hidden="1" outlineLevel="1" x14ac:dyDescent="0.25">
      <c r="A129" s="36"/>
      <c r="B129" s="50" t="s">
        <v>142</v>
      </c>
      <c r="C129" s="42">
        <f t="shared" si="7"/>
        <v>4.3008169149447379</v>
      </c>
      <c r="D129" s="48"/>
      <c r="E129" s="20">
        <v>464</v>
      </c>
      <c r="F129" s="14">
        <v>245</v>
      </c>
      <c r="G129" s="49">
        <f t="shared" si="8"/>
        <v>89.387755102040813</v>
      </c>
      <c r="H129" s="33">
        <f t="shared" si="9"/>
        <v>1.7340608416174601</v>
      </c>
      <c r="I129" s="33">
        <f t="shared" si="10"/>
        <v>1.2819841975825441</v>
      </c>
      <c r="J129" s="20">
        <v>4341</v>
      </c>
      <c r="K129" s="14">
        <v>4162</v>
      </c>
      <c r="L129" s="49">
        <f t="shared" si="11"/>
        <v>4.3008169149447379</v>
      </c>
      <c r="M129" s="33">
        <f t="shared" si="12"/>
        <v>1.7519998062750735</v>
      </c>
      <c r="N129" s="34">
        <f t="shared" si="13"/>
        <v>1.476787260314802</v>
      </c>
    </row>
    <row r="130" spans="1:14" hidden="1" outlineLevel="1" x14ac:dyDescent="0.25">
      <c r="A130" s="36"/>
      <c r="B130" s="50" t="s">
        <v>143</v>
      </c>
      <c r="C130" s="42">
        <f t="shared" si="7"/>
        <v>48.079800498753116</v>
      </c>
      <c r="D130" s="48"/>
      <c r="E130" s="20">
        <v>213</v>
      </c>
      <c r="F130" s="14">
        <v>66</v>
      </c>
      <c r="G130" s="49">
        <f t="shared" si="8"/>
        <v>222.72727272727272</v>
      </c>
      <c r="H130" s="33">
        <f t="shared" si="9"/>
        <v>0.79602361910456676</v>
      </c>
      <c r="I130" s="33">
        <f t="shared" si="10"/>
        <v>0.34535084506305269</v>
      </c>
      <c r="J130" s="20">
        <v>2969</v>
      </c>
      <c r="K130" s="14">
        <v>2005</v>
      </c>
      <c r="L130" s="49">
        <f t="shared" si="11"/>
        <v>48.079800498753116</v>
      </c>
      <c r="M130" s="33">
        <f t="shared" si="12"/>
        <v>1.1982693906543866</v>
      </c>
      <c r="N130" s="34">
        <f t="shared" si="13"/>
        <v>0.71142682771051846</v>
      </c>
    </row>
    <row r="131" spans="1:14" hidden="1" outlineLevel="1" x14ac:dyDescent="0.25">
      <c r="A131" s="36"/>
      <c r="B131" s="50" t="s">
        <v>144</v>
      </c>
      <c r="C131" s="42">
        <f t="shared" si="7"/>
        <v>-21.638924455825865</v>
      </c>
      <c r="D131" s="48"/>
      <c r="E131" s="20">
        <v>245</v>
      </c>
      <c r="F131" s="14">
        <v>231</v>
      </c>
      <c r="G131" s="49">
        <f t="shared" si="8"/>
        <v>6.0606060606060606</v>
      </c>
      <c r="H131" s="33">
        <f t="shared" si="9"/>
        <v>0.9156140219747364</v>
      </c>
      <c r="I131" s="33">
        <f t="shared" si="10"/>
        <v>1.2087279577206844</v>
      </c>
      <c r="J131" s="20">
        <v>2448</v>
      </c>
      <c r="K131" s="14">
        <v>3124</v>
      </c>
      <c r="L131" s="49">
        <f t="shared" si="11"/>
        <v>-21.638924455825865</v>
      </c>
      <c r="M131" s="33">
        <f t="shared" si="12"/>
        <v>0.9879971264135865</v>
      </c>
      <c r="N131" s="34">
        <f t="shared" si="13"/>
        <v>1.1084775111060647</v>
      </c>
    </row>
    <row r="132" spans="1:14" hidden="1" outlineLevel="1" x14ac:dyDescent="0.25">
      <c r="A132" s="36"/>
      <c r="B132" s="50" t="s">
        <v>145</v>
      </c>
      <c r="C132" s="42">
        <f t="shared" si="7"/>
        <v>19.268451992161985</v>
      </c>
      <c r="D132" s="48"/>
      <c r="E132" s="20">
        <v>146</v>
      </c>
      <c r="F132" s="14">
        <v>213</v>
      </c>
      <c r="G132" s="49">
        <f t="shared" si="8"/>
        <v>-31.455399061032864</v>
      </c>
      <c r="H132" s="33">
        <f t="shared" si="9"/>
        <v>0.54563121309514917</v>
      </c>
      <c r="I132" s="33">
        <f t="shared" si="10"/>
        <v>1.1145413636125792</v>
      </c>
      <c r="J132" s="20">
        <v>1826</v>
      </c>
      <c r="K132" s="14">
        <v>1531</v>
      </c>
      <c r="L132" s="49">
        <f t="shared" si="11"/>
        <v>19.268451992161985</v>
      </c>
      <c r="M132" s="33">
        <f t="shared" si="12"/>
        <v>0.73696190883627821</v>
      </c>
      <c r="N132" s="34">
        <f t="shared" si="13"/>
        <v>0.54323913876548824</v>
      </c>
    </row>
    <row r="133" spans="1:14" hidden="1" outlineLevel="1" x14ac:dyDescent="0.25">
      <c r="A133" s="36"/>
      <c r="B133" s="50" t="s">
        <v>146</v>
      </c>
      <c r="C133" s="42">
        <f t="shared" si="7"/>
        <v>-25.961082107261507</v>
      </c>
      <c r="D133" s="48"/>
      <c r="E133" s="20">
        <v>109</v>
      </c>
      <c r="F133" s="14">
        <v>109</v>
      </c>
      <c r="G133" s="49">
        <f t="shared" si="8"/>
        <v>0</v>
      </c>
      <c r="H133" s="33">
        <f t="shared" si="9"/>
        <v>0.40735480977651545</v>
      </c>
      <c r="I133" s="33">
        <f t="shared" si="10"/>
        <v>0.57035215321019306</v>
      </c>
      <c r="J133" s="20">
        <v>1560</v>
      </c>
      <c r="K133" s="14">
        <v>2107</v>
      </c>
      <c r="L133" s="49">
        <f t="shared" si="11"/>
        <v>-25.961082107261507</v>
      </c>
      <c r="M133" s="33">
        <f t="shared" si="12"/>
        <v>0.62960601193022681</v>
      </c>
      <c r="N133" s="34">
        <f t="shared" si="13"/>
        <v>0.74761911520501867</v>
      </c>
    </row>
    <row r="134" spans="1:14" hidden="1" outlineLevel="1" x14ac:dyDescent="0.25">
      <c r="A134" s="36"/>
      <c r="B134" s="50" t="s">
        <v>147</v>
      </c>
      <c r="C134" s="42" t="str">
        <f t="shared" si="7"/>
        <v/>
      </c>
      <c r="D134" s="48"/>
      <c r="E134" s="20">
        <v>48</v>
      </c>
      <c r="F134" s="14">
        <v>0</v>
      </c>
      <c r="G134" s="49" t="str">
        <f t="shared" si="8"/>
        <v/>
      </c>
      <c r="H134" s="33">
        <f t="shared" si="9"/>
        <v>0.17938560430525449</v>
      </c>
      <c r="I134" s="33" t="str">
        <f t="shared" si="10"/>
        <v/>
      </c>
      <c r="J134" s="20">
        <v>194</v>
      </c>
      <c r="K134" s="14">
        <v>0</v>
      </c>
      <c r="L134" s="49" t="str">
        <f t="shared" si="11"/>
        <v/>
      </c>
      <c r="M134" s="33">
        <f t="shared" si="12"/>
        <v>7.8297157893887165E-2</v>
      </c>
      <c r="N134" s="34" t="str">
        <f t="shared" si="13"/>
        <v/>
      </c>
    </row>
    <row r="135" spans="1:14" hidden="1" outlineLevel="1" x14ac:dyDescent="0.25">
      <c r="A135" s="36"/>
      <c r="B135" s="50" t="s">
        <v>148</v>
      </c>
      <c r="C135" s="42">
        <f t="shared" si="7"/>
        <v>-97.211155378486055</v>
      </c>
      <c r="D135" s="48"/>
      <c r="E135" s="20">
        <v>0</v>
      </c>
      <c r="F135" s="14">
        <v>8</v>
      </c>
      <c r="G135" s="49">
        <f t="shared" si="8"/>
        <v>-100</v>
      </c>
      <c r="H135" s="33" t="str">
        <f t="shared" si="9"/>
        <v/>
      </c>
      <c r="I135" s="33">
        <f t="shared" si="10"/>
        <v>4.1860708492491239E-2</v>
      </c>
      <c r="J135" s="20">
        <v>7</v>
      </c>
      <c r="K135" s="14">
        <v>251</v>
      </c>
      <c r="L135" s="49">
        <f t="shared" si="11"/>
        <v>-97.211155378486055</v>
      </c>
      <c r="M135" s="33">
        <f t="shared" si="12"/>
        <v>2.8251551817381967E-3</v>
      </c>
      <c r="N135" s="34">
        <f t="shared" si="13"/>
        <v>8.9061413344309295E-2</v>
      </c>
    </row>
    <row r="136" spans="1:14" hidden="1" outlineLevel="1" x14ac:dyDescent="0.25">
      <c r="A136" s="36"/>
      <c r="B136" s="50" t="s">
        <v>149</v>
      </c>
      <c r="C136" s="42">
        <f t="shared" si="7"/>
        <v>-100</v>
      </c>
      <c r="D136" s="48"/>
      <c r="E136" s="20">
        <v>0</v>
      </c>
      <c r="F136" s="14">
        <v>0</v>
      </c>
      <c r="G136" s="49" t="str">
        <f t="shared" si="8"/>
        <v/>
      </c>
      <c r="H136" s="33" t="str">
        <f t="shared" si="9"/>
        <v/>
      </c>
      <c r="I136" s="33" t="str">
        <f t="shared" si="10"/>
        <v/>
      </c>
      <c r="J136" s="20">
        <v>0</v>
      </c>
      <c r="K136" s="14">
        <v>27</v>
      </c>
      <c r="L136" s="49">
        <f t="shared" si="11"/>
        <v>-100</v>
      </c>
      <c r="M136" s="33" t="str">
        <f t="shared" si="12"/>
        <v/>
      </c>
      <c r="N136" s="34">
        <f t="shared" si="13"/>
        <v>9.5803113956029924E-3</v>
      </c>
    </row>
    <row r="137" spans="1:14" hidden="1" outlineLevel="1" x14ac:dyDescent="0.2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19</v>
      </c>
      <c r="L137" s="49">
        <f t="shared" si="11"/>
        <v>-100</v>
      </c>
      <c r="M137" s="33" t="str">
        <f t="shared" si="12"/>
        <v/>
      </c>
      <c r="N137" s="34">
        <f t="shared" si="13"/>
        <v>6.7417006117206236E-3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1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5.2325885615614048E-3</v>
      </c>
      <c r="J138" s="20">
        <v>0</v>
      </c>
      <c r="K138" s="14">
        <v>10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3.5482634798529602E-3</v>
      </c>
    </row>
    <row r="139" spans="1:14" collapsed="1" x14ac:dyDescent="0.25">
      <c r="A139" s="36" t="s">
        <v>152</v>
      </c>
      <c r="B139" s="1" t="s">
        <v>153</v>
      </c>
      <c r="C139" s="42">
        <f t="shared" si="14"/>
        <v>-11.587485515643106</v>
      </c>
      <c r="D139" s="48"/>
      <c r="E139" s="20">
        <v>675</v>
      </c>
      <c r="F139" s="14">
        <v>728</v>
      </c>
      <c r="G139" s="49">
        <f t="shared" si="15"/>
        <v>-7.280219780219781</v>
      </c>
      <c r="H139" s="33">
        <f t="shared" si="16"/>
        <v>2.5226100605426414</v>
      </c>
      <c r="I139" s="33">
        <f t="shared" si="17"/>
        <v>3.8093244728167024</v>
      </c>
      <c r="J139" s="20">
        <v>8393</v>
      </c>
      <c r="K139" s="14">
        <v>9493</v>
      </c>
      <c r="L139" s="49">
        <f t="shared" si="18"/>
        <v>-11.587485515643106</v>
      </c>
      <c r="M139" s="33">
        <f t="shared" si="19"/>
        <v>3.3873610629040978</v>
      </c>
      <c r="N139" s="34">
        <f t="shared" si="20"/>
        <v>3.3683665214244152</v>
      </c>
    </row>
    <row r="140" spans="1:14" hidden="1" outlineLevel="1" x14ac:dyDescent="0.25">
      <c r="A140" s="36"/>
      <c r="B140" s="50" t="s">
        <v>154</v>
      </c>
      <c r="C140" s="42">
        <f t="shared" si="14"/>
        <v>-27.389131792629605</v>
      </c>
      <c r="D140" s="48"/>
      <c r="E140" s="20">
        <v>80</v>
      </c>
      <c r="F140" s="14">
        <v>296</v>
      </c>
      <c r="G140" s="49">
        <f t="shared" si="15"/>
        <v>-72.972972972972968</v>
      </c>
      <c r="H140" s="33">
        <f t="shared" si="16"/>
        <v>0.29897600717542416</v>
      </c>
      <c r="I140" s="33">
        <f t="shared" si="17"/>
        <v>1.5488462142221757</v>
      </c>
      <c r="J140" s="20">
        <v>2325</v>
      </c>
      <c r="K140" s="14">
        <v>3202</v>
      </c>
      <c r="L140" s="49">
        <f t="shared" si="18"/>
        <v>-27.389131792629605</v>
      </c>
      <c r="M140" s="33">
        <f t="shared" si="19"/>
        <v>0.93835511393447257</v>
      </c>
      <c r="N140" s="34">
        <f t="shared" si="20"/>
        <v>1.136153966248918</v>
      </c>
    </row>
    <row r="141" spans="1:14" hidden="1" outlineLevel="1" x14ac:dyDescent="0.25">
      <c r="A141" s="36"/>
      <c r="B141" s="50" t="s">
        <v>155</v>
      </c>
      <c r="C141" s="42">
        <f t="shared" si="14"/>
        <v>0.91509913573970514</v>
      </c>
      <c r="D141" s="48"/>
      <c r="E141" s="20">
        <v>254</v>
      </c>
      <c r="F141" s="14">
        <v>143</v>
      </c>
      <c r="G141" s="49">
        <f t="shared" si="15"/>
        <v>77.622377622377627</v>
      </c>
      <c r="H141" s="33">
        <f t="shared" si="16"/>
        <v>0.94924882278197187</v>
      </c>
      <c r="I141" s="33">
        <f t="shared" si="17"/>
        <v>0.74826016430328091</v>
      </c>
      <c r="J141" s="20">
        <v>1985</v>
      </c>
      <c r="K141" s="14">
        <v>1967</v>
      </c>
      <c r="L141" s="49">
        <f t="shared" si="18"/>
        <v>0.91509913573970514</v>
      </c>
      <c r="M141" s="33">
        <f t="shared" si="19"/>
        <v>0.80113329082147444</v>
      </c>
      <c r="N141" s="34">
        <f t="shared" si="20"/>
        <v>0.6979434264870773</v>
      </c>
    </row>
    <row r="142" spans="1:14" hidden="1" outlineLevel="1" x14ac:dyDescent="0.25">
      <c r="A142" s="36"/>
      <c r="B142" s="50" t="s">
        <v>156</v>
      </c>
      <c r="C142" s="42">
        <f t="shared" si="14"/>
        <v>99.184149184149177</v>
      </c>
      <c r="D142" s="48"/>
      <c r="E142" s="20">
        <v>148</v>
      </c>
      <c r="F142" s="14">
        <v>191</v>
      </c>
      <c r="G142" s="49">
        <f t="shared" si="15"/>
        <v>-22.513089005235599</v>
      </c>
      <c r="H142" s="33">
        <f t="shared" si="16"/>
        <v>0.55310561327453467</v>
      </c>
      <c r="I142" s="33">
        <f t="shared" si="17"/>
        <v>0.99942441525822834</v>
      </c>
      <c r="J142" s="20">
        <v>1709</v>
      </c>
      <c r="K142" s="14">
        <v>858</v>
      </c>
      <c r="L142" s="49">
        <f t="shared" si="18"/>
        <v>99.184149184149177</v>
      </c>
      <c r="M142" s="33">
        <f t="shared" si="19"/>
        <v>0.6897414579415112</v>
      </c>
      <c r="N142" s="34">
        <f t="shared" si="20"/>
        <v>0.30444100657138395</v>
      </c>
    </row>
    <row r="143" spans="1:14" hidden="1" outlineLevel="1" x14ac:dyDescent="0.25">
      <c r="A143" s="36"/>
      <c r="B143" s="50" t="s">
        <v>157</v>
      </c>
      <c r="C143" s="42">
        <f t="shared" si="14"/>
        <v>-17.860553963705826</v>
      </c>
      <c r="D143" s="48"/>
      <c r="E143" s="20">
        <v>88</v>
      </c>
      <c r="F143" s="14">
        <v>41</v>
      </c>
      <c r="G143" s="49">
        <f t="shared" si="15"/>
        <v>114.63414634146341</v>
      </c>
      <c r="H143" s="33">
        <f t="shared" si="16"/>
        <v>0.3288736078929666</v>
      </c>
      <c r="I143" s="33">
        <f t="shared" si="17"/>
        <v>0.21453613102401758</v>
      </c>
      <c r="J143" s="20">
        <v>860</v>
      </c>
      <c r="K143" s="14">
        <v>1047</v>
      </c>
      <c r="L143" s="49">
        <f t="shared" si="18"/>
        <v>-17.860553963705826</v>
      </c>
      <c r="M143" s="33">
        <f t="shared" si="19"/>
        <v>0.34709049375640705</v>
      </c>
      <c r="N143" s="34">
        <f t="shared" si="20"/>
        <v>0.37150318634060492</v>
      </c>
    </row>
    <row r="144" spans="1:14" hidden="1" outlineLevel="1" x14ac:dyDescent="0.25">
      <c r="A144" s="36"/>
      <c r="B144" s="50" t="s">
        <v>158</v>
      </c>
      <c r="C144" s="42">
        <f t="shared" si="14"/>
        <v>-22.489959839357429</v>
      </c>
      <c r="D144" s="48"/>
      <c r="E144" s="20">
        <v>18</v>
      </c>
      <c r="F144" s="14">
        <v>31</v>
      </c>
      <c r="G144" s="49">
        <f t="shared" si="15"/>
        <v>-41.935483870967744</v>
      </c>
      <c r="H144" s="33">
        <f t="shared" si="16"/>
        <v>6.7269601614470431E-2</v>
      </c>
      <c r="I144" s="33">
        <f t="shared" si="17"/>
        <v>0.16221024540840354</v>
      </c>
      <c r="J144" s="20">
        <v>772</v>
      </c>
      <c r="K144" s="14">
        <v>996</v>
      </c>
      <c r="L144" s="49">
        <f t="shared" si="18"/>
        <v>-22.489959839357429</v>
      </c>
      <c r="M144" s="33">
        <f t="shared" si="19"/>
        <v>0.31157425718598403</v>
      </c>
      <c r="N144" s="34">
        <f t="shared" si="20"/>
        <v>0.35340704259335481</v>
      </c>
    </row>
    <row r="145" spans="1:14" hidden="1" outlineLevel="1" x14ac:dyDescent="0.25">
      <c r="A145" s="36"/>
      <c r="B145" s="50" t="s">
        <v>159</v>
      </c>
      <c r="C145" s="42">
        <f t="shared" si="14"/>
        <v>-43.962848297213625</v>
      </c>
      <c r="D145" s="48"/>
      <c r="E145" s="20">
        <v>0</v>
      </c>
      <c r="F145" s="14">
        <v>6</v>
      </c>
      <c r="G145" s="49">
        <f t="shared" si="15"/>
        <v>-100</v>
      </c>
      <c r="H145" s="33" t="str">
        <f t="shared" si="16"/>
        <v/>
      </c>
      <c r="I145" s="33">
        <f t="shared" si="17"/>
        <v>3.1395531369368422E-2</v>
      </c>
      <c r="J145" s="20">
        <v>181</v>
      </c>
      <c r="K145" s="14">
        <v>323</v>
      </c>
      <c r="L145" s="49">
        <f t="shared" si="18"/>
        <v>-43.962848297213625</v>
      </c>
      <c r="M145" s="33">
        <f t="shared" si="19"/>
        <v>7.3050441127801943E-2</v>
      </c>
      <c r="N145" s="34">
        <f t="shared" si="20"/>
        <v>0.11460891039925061</v>
      </c>
    </row>
    <row r="146" spans="1:14" hidden="1" outlineLevel="1" x14ac:dyDescent="0.25">
      <c r="A146" s="36"/>
      <c r="B146" s="50" t="s">
        <v>160</v>
      </c>
      <c r="C146" s="42">
        <f t="shared" si="14"/>
        <v>-35.164835164835168</v>
      </c>
      <c r="D146" s="48"/>
      <c r="E146" s="20">
        <v>37</v>
      </c>
      <c r="F146" s="14">
        <v>0</v>
      </c>
      <c r="G146" s="49" t="str">
        <f t="shared" si="15"/>
        <v/>
      </c>
      <c r="H146" s="33">
        <f t="shared" si="16"/>
        <v>0.13827640331863367</v>
      </c>
      <c r="I146" s="33" t="str">
        <f t="shared" si="17"/>
        <v/>
      </c>
      <c r="J146" s="20">
        <v>177</v>
      </c>
      <c r="K146" s="14">
        <v>273</v>
      </c>
      <c r="L146" s="49">
        <f t="shared" si="18"/>
        <v>-35.164835164835168</v>
      </c>
      <c r="M146" s="33">
        <f t="shared" si="19"/>
        <v>7.1436066738237256E-2</v>
      </c>
      <c r="N146" s="34">
        <f t="shared" si="20"/>
        <v>9.6867592999985805E-2</v>
      </c>
    </row>
    <row r="147" spans="1:14" hidden="1" outlineLevel="1" x14ac:dyDescent="0.25">
      <c r="A147" s="36"/>
      <c r="B147" s="50" t="s">
        <v>161</v>
      </c>
      <c r="C147" s="42">
        <f t="shared" si="14"/>
        <v>-72.850678733031671</v>
      </c>
      <c r="D147" s="48"/>
      <c r="E147" s="20">
        <v>14</v>
      </c>
      <c r="F147" s="14">
        <v>7</v>
      </c>
      <c r="G147" s="49">
        <f t="shared" si="15"/>
        <v>100</v>
      </c>
      <c r="H147" s="33">
        <f t="shared" si="16"/>
        <v>5.2320801255699226E-2</v>
      </c>
      <c r="I147" s="33">
        <f t="shared" si="17"/>
        <v>3.6628119930929834E-2</v>
      </c>
      <c r="J147" s="20">
        <v>120</v>
      </c>
      <c r="K147" s="14">
        <v>442</v>
      </c>
      <c r="L147" s="49">
        <f t="shared" si="18"/>
        <v>-72.850678733031671</v>
      </c>
      <c r="M147" s="33">
        <f t="shared" si="19"/>
        <v>4.8431231686940523E-2</v>
      </c>
      <c r="N147" s="34">
        <f t="shared" si="20"/>
        <v>0.15683324580950084</v>
      </c>
    </row>
    <row r="148" spans="1:14" hidden="1" outlineLevel="1" x14ac:dyDescent="0.25">
      <c r="A148" s="36"/>
      <c r="B148" s="50" t="s">
        <v>162</v>
      </c>
      <c r="C148" s="42">
        <f t="shared" si="14"/>
        <v>-38.62433862433862</v>
      </c>
      <c r="D148" s="48"/>
      <c r="E148" s="20">
        <v>7</v>
      </c>
      <c r="F148" s="14">
        <v>12</v>
      </c>
      <c r="G148" s="49">
        <f t="shared" si="15"/>
        <v>-41.666666666666671</v>
      </c>
      <c r="H148" s="33">
        <f t="shared" si="16"/>
        <v>2.6160400627849613E-2</v>
      </c>
      <c r="I148" s="33">
        <f t="shared" si="17"/>
        <v>6.2791062738736844E-2</v>
      </c>
      <c r="J148" s="20">
        <v>116</v>
      </c>
      <c r="K148" s="14">
        <v>189</v>
      </c>
      <c r="L148" s="49">
        <f t="shared" si="18"/>
        <v>-38.62433862433862</v>
      </c>
      <c r="M148" s="33">
        <f t="shared" si="19"/>
        <v>4.6816857297375829E-2</v>
      </c>
      <c r="N148" s="34">
        <f t="shared" si="20"/>
        <v>6.7062179769220936E-2</v>
      </c>
    </row>
    <row r="149" spans="1:14" hidden="1" outlineLevel="1" x14ac:dyDescent="0.25">
      <c r="A149" s="36"/>
      <c r="B149" s="50" t="s">
        <v>163</v>
      </c>
      <c r="C149" s="42">
        <f t="shared" si="14"/>
        <v>-28.260869565217391</v>
      </c>
      <c r="D149" s="48"/>
      <c r="E149" s="20">
        <v>27</v>
      </c>
      <c r="F149" s="14">
        <v>1</v>
      </c>
      <c r="G149" s="49">
        <f t="shared" si="15"/>
        <v>2600</v>
      </c>
      <c r="H149" s="33">
        <f t="shared" si="16"/>
        <v>0.10090440242170565</v>
      </c>
      <c r="I149" s="33">
        <f t="shared" si="17"/>
        <v>5.2325885615614048E-3</v>
      </c>
      <c r="J149" s="20">
        <v>99</v>
      </c>
      <c r="K149" s="14">
        <v>138</v>
      </c>
      <c r="L149" s="49">
        <f t="shared" si="18"/>
        <v>-28.260869565217391</v>
      </c>
      <c r="M149" s="33">
        <f t="shared" si="19"/>
        <v>3.9955766141725926E-2</v>
      </c>
      <c r="N149" s="34">
        <f t="shared" si="20"/>
        <v>4.8966036021970846E-2</v>
      </c>
    </row>
    <row r="150" spans="1:14" hidden="1" outlineLevel="1" x14ac:dyDescent="0.25">
      <c r="A150" s="36"/>
      <c r="B150" s="50" t="s">
        <v>164</v>
      </c>
      <c r="C150" s="42">
        <f t="shared" si="14"/>
        <v>-15.517241379310345</v>
      </c>
      <c r="D150" s="48"/>
      <c r="E150" s="20">
        <v>2</v>
      </c>
      <c r="F150" s="14">
        <v>0</v>
      </c>
      <c r="G150" s="49" t="str">
        <f t="shared" si="15"/>
        <v/>
      </c>
      <c r="H150" s="33">
        <f t="shared" si="16"/>
        <v>7.4744001793856044E-3</v>
      </c>
      <c r="I150" s="33" t="str">
        <f t="shared" si="17"/>
        <v/>
      </c>
      <c r="J150" s="20">
        <v>49</v>
      </c>
      <c r="K150" s="14">
        <v>58</v>
      </c>
      <c r="L150" s="49">
        <f t="shared" si="18"/>
        <v>-15.517241379310345</v>
      </c>
      <c r="M150" s="33">
        <f t="shared" si="19"/>
        <v>1.9776086272167377E-2</v>
      </c>
      <c r="N150" s="34">
        <f t="shared" si="20"/>
        <v>2.0579928183147168E-2</v>
      </c>
    </row>
    <row r="151" spans="1:14" collapsed="1" x14ac:dyDescent="0.25">
      <c r="A151" s="36" t="s">
        <v>165</v>
      </c>
      <c r="B151" s="1" t="s">
        <v>166</v>
      </c>
      <c r="C151" s="42">
        <f t="shared" si="14"/>
        <v>23.980424143556281</v>
      </c>
      <c r="D151" s="48"/>
      <c r="E151" s="20">
        <v>521</v>
      </c>
      <c r="F151" s="14">
        <v>358</v>
      </c>
      <c r="G151" s="49">
        <f t="shared" si="15"/>
        <v>45.530726256983236</v>
      </c>
      <c r="H151" s="33">
        <f t="shared" si="16"/>
        <v>1.9470812467299499</v>
      </c>
      <c r="I151" s="33">
        <f t="shared" si="17"/>
        <v>1.8732667050389828</v>
      </c>
      <c r="J151" s="20">
        <v>6840</v>
      </c>
      <c r="K151" s="14">
        <v>5517</v>
      </c>
      <c r="L151" s="49">
        <f t="shared" si="18"/>
        <v>23.980424143556281</v>
      </c>
      <c r="M151" s="33">
        <f t="shared" si="19"/>
        <v>2.7605802061556095</v>
      </c>
      <c r="N151" s="34">
        <f t="shared" si="20"/>
        <v>1.9575769618348782</v>
      </c>
    </row>
    <row r="152" spans="1:14" hidden="1" outlineLevel="1" x14ac:dyDescent="0.25">
      <c r="A152" s="36"/>
      <c r="B152" s="50" t="s">
        <v>167</v>
      </c>
      <c r="C152" s="42">
        <f t="shared" si="14"/>
        <v>4.9399815327793171</v>
      </c>
      <c r="D152" s="48"/>
      <c r="E152" s="20">
        <v>104</v>
      </c>
      <c r="F152" s="14">
        <v>201</v>
      </c>
      <c r="G152" s="49">
        <f t="shared" si="15"/>
        <v>-48.258706467661696</v>
      </c>
      <c r="H152" s="33">
        <f t="shared" si="16"/>
        <v>0.38866880932805142</v>
      </c>
      <c r="I152" s="33">
        <f t="shared" si="17"/>
        <v>1.0517503008738422</v>
      </c>
      <c r="J152" s="20">
        <v>2273</v>
      </c>
      <c r="K152" s="14">
        <v>2166</v>
      </c>
      <c r="L152" s="49">
        <f t="shared" si="18"/>
        <v>4.9399815327793171</v>
      </c>
      <c r="M152" s="33">
        <f t="shared" si="19"/>
        <v>0.91736824687013163</v>
      </c>
      <c r="N152" s="34">
        <f t="shared" si="20"/>
        <v>0.76855386973615114</v>
      </c>
    </row>
    <row r="153" spans="1:14" hidden="1" outlineLevel="1" x14ac:dyDescent="0.25">
      <c r="A153" s="36"/>
      <c r="B153" s="50" t="s">
        <v>168</v>
      </c>
      <c r="C153" s="42">
        <f t="shared" si="14"/>
        <v>19.516908212560384</v>
      </c>
      <c r="D153" s="48"/>
      <c r="E153" s="20">
        <v>99</v>
      </c>
      <c r="F153" s="14">
        <v>27</v>
      </c>
      <c r="G153" s="49">
        <f t="shared" si="15"/>
        <v>266.66666666666663</v>
      </c>
      <c r="H153" s="33">
        <f t="shared" si="16"/>
        <v>0.3699828088795874</v>
      </c>
      <c r="I153" s="33">
        <f t="shared" si="17"/>
        <v>0.14127989116215792</v>
      </c>
      <c r="J153" s="20">
        <v>1237</v>
      </c>
      <c r="K153" s="14">
        <v>1035</v>
      </c>
      <c r="L153" s="49">
        <f t="shared" si="18"/>
        <v>19.516908212560384</v>
      </c>
      <c r="M153" s="33">
        <f t="shared" si="19"/>
        <v>0.49924527997287854</v>
      </c>
      <c r="N153" s="34">
        <f t="shared" si="20"/>
        <v>0.36724527016478137</v>
      </c>
    </row>
    <row r="154" spans="1:14" hidden="1" outlineLevel="1" x14ac:dyDescent="0.25">
      <c r="A154" s="36"/>
      <c r="B154" s="50" t="s">
        <v>169</v>
      </c>
      <c r="C154" s="42">
        <f t="shared" si="14"/>
        <v>4.5574057843996494</v>
      </c>
      <c r="D154" s="48"/>
      <c r="E154" s="20">
        <v>174</v>
      </c>
      <c r="F154" s="14">
        <v>94</v>
      </c>
      <c r="G154" s="49">
        <f t="shared" si="15"/>
        <v>85.106382978723403</v>
      </c>
      <c r="H154" s="33">
        <f t="shared" si="16"/>
        <v>0.65027281560654759</v>
      </c>
      <c r="I154" s="33">
        <f t="shared" si="17"/>
        <v>0.49186332478677197</v>
      </c>
      <c r="J154" s="20">
        <v>1193</v>
      </c>
      <c r="K154" s="14">
        <v>1141</v>
      </c>
      <c r="L154" s="49">
        <f t="shared" si="18"/>
        <v>4.5574057843996494</v>
      </c>
      <c r="M154" s="33">
        <f t="shared" si="19"/>
        <v>0.48148716168766698</v>
      </c>
      <c r="N154" s="34">
        <f t="shared" si="20"/>
        <v>0.4048568630512227</v>
      </c>
    </row>
    <row r="155" spans="1:14" hidden="1" outlineLevel="1" x14ac:dyDescent="0.25">
      <c r="A155" s="36"/>
      <c r="B155" s="50" t="s">
        <v>170</v>
      </c>
      <c r="C155" s="42">
        <f t="shared" si="14"/>
        <v>38.82352941176471</v>
      </c>
      <c r="D155" s="48"/>
      <c r="E155" s="20">
        <v>76</v>
      </c>
      <c r="F155" s="14">
        <v>24</v>
      </c>
      <c r="G155" s="49">
        <f t="shared" si="15"/>
        <v>216.66666666666666</v>
      </c>
      <c r="H155" s="33">
        <f t="shared" si="16"/>
        <v>0.284027206816653</v>
      </c>
      <c r="I155" s="33">
        <f t="shared" si="17"/>
        <v>0.12558212547747369</v>
      </c>
      <c r="J155" s="20">
        <v>1062</v>
      </c>
      <c r="K155" s="14">
        <v>765</v>
      </c>
      <c r="L155" s="49">
        <f t="shared" si="18"/>
        <v>38.82352941176471</v>
      </c>
      <c r="M155" s="33">
        <f t="shared" si="19"/>
        <v>0.42861640042942362</v>
      </c>
      <c r="N155" s="34">
        <f t="shared" si="20"/>
        <v>0.27144215620875145</v>
      </c>
    </row>
    <row r="156" spans="1:14" hidden="1" outlineLevel="1" x14ac:dyDescent="0.25">
      <c r="A156" s="36"/>
      <c r="B156" s="50" t="s">
        <v>171</v>
      </c>
      <c r="C156" s="42" t="str">
        <f t="shared" si="14"/>
        <v/>
      </c>
      <c r="D156" s="48"/>
      <c r="E156" s="20">
        <v>46</v>
      </c>
      <c r="F156" s="14">
        <v>0</v>
      </c>
      <c r="G156" s="49" t="str">
        <f t="shared" si="15"/>
        <v/>
      </c>
      <c r="H156" s="33">
        <f t="shared" si="16"/>
        <v>0.17191120412586891</v>
      </c>
      <c r="I156" s="33" t="str">
        <f t="shared" si="17"/>
        <v/>
      </c>
      <c r="J156" s="20">
        <v>707</v>
      </c>
      <c r="K156" s="14">
        <v>0</v>
      </c>
      <c r="L156" s="49" t="str">
        <f t="shared" si="18"/>
        <v/>
      </c>
      <c r="M156" s="33">
        <f t="shared" si="19"/>
        <v>0.28534067335555791</v>
      </c>
      <c r="N156" s="34" t="str">
        <f t="shared" si="20"/>
        <v/>
      </c>
    </row>
    <row r="157" spans="1:14" hidden="1" outlineLevel="1" x14ac:dyDescent="0.25">
      <c r="A157" s="36"/>
      <c r="B157" s="50" t="s">
        <v>172</v>
      </c>
      <c r="C157" s="42">
        <f t="shared" si="14"/>
        <v>-6.3613231552162848</v>
      </c>
      <c r="D157" s="48"/>
      <c r="E157" s="20">
        <v>22</v>
      </c>
      <c r="F157" s="14">
        <v>12</v>
      </c>
      <c r="G157" s="49">
        <f t="shared" si="15"/>
        <v>83.333333333333343</v>
      </c>
      <c r="H157" s="33">
        <f t="shared" si="16"/>
        <v>8.221840197324165E-2</v>
      </c>
      <c r="I157" s="33">
        <f t="shared" si="17"/>
        <v>6.2791062738736844E-2</v>
      </c>
      <c r="J157" s="20">
        <v>368</v>
      </c>
      <c r="K157" s="14">
        <v>393</v>
      </c>
      <c r="L157" s="49">
        <f t="shared" si="18"/>
        <v>-6.3613231552162848</v>
      </c>
      <c r="M157" s="33">
        <f t="shared" si="19"/>
        <v>0.14852244383995092</v>
      </c>
      <c r="N157" s="34">
        <f t="shared" si="20"/>
        <v>0.13944675475822133</v>
      </c>
    </row>
    <row r="158" spans="1:14" hidden="1" outlineLevel="1" x14ac:dyDescent="0.25">
      <c r="A158" s="36"/>
      <c r="B158" s="50" t="s">
        <v>173</v>
      </c>
      <c r="C158" s="42">
        <f t="shared" si="14"/>
        <v>-100</v>
      </c>
      <c r="D158" s="48"/>
      <c r="E158" s="20">
        <v>0</v>
      </c>
      <c r="F158" s="14">
        <v>0</v>
      </c>
      <c r="G158" s="49" t="str">
        <f t="shared" si="15"/>
        <v/>
      </c>
      <c r="H158" s="33" t="str">
        <f t="shared" si="16"/>
        <v/>
      </c>
      <c r="I158" s="33" t="str">
        <f t="shared" si="17"/>
        <v/>
      </c>
      <c r="J158" s="20">
        <v>0</v>
      </c>
      <c r="K158" s="14">
        <v>17</v>
      </c>
      <c r="L158" s="49">
        <f t="shared" si="18"/>
        <v>-100</v>
      </c>
      <c r="M158" s="33" t="str">
        <f t="shared" si="19"/>
        <v/>
      </c>
      <c r="N158" s="34">
        <f t="shared" si="20"/>
        <v>6.0320479157500318E-3</v>
      </c>
    </row>
    <row r="159" spans="1:14" collapsed="1" x14ac:dyDescent="0.25">
      <c r="A159" s="36" t="s">
        <v>174</v>
      </c>
      <c r="B159" s="1" t="s">
        <v>175</v>
      </c>
      <c r="C159" s="42">
        <f t="shared" si="14"/>
        <v>-25.554661455339694</v>
      </c>
      <c r="D159" s="48"/>
      <c r="E159" s="20">
        <v>571</v>
      </c>
      <c r="F159" s="14">
        <v>588</v>
      </c>
      <c r="G159" s="49">
        <f t="shared" si="15"/>
        <v>-2.8911564625850339</v>
      </c>
      <c r="H159" s="33">
        <f t="shared" si="16"/>
        <v>2.1339412512145901</v>
      </c>
      <c r="I159" s="33">
        <f t="shared" si="17"/>
        <v>3.0767620741981059</v>
      </c>
      <c r="J159" s="20">
        <v>6476</v>
      </c>
      <c r="K159" s="14">
        <v>8699</v>
      </c>
      <c r="L159" s="49">
        <f t="shared" si="18"/>
        <v>-25.554661455339694</v>
      </c>
      <c r="M159" s="33">
        <f t="shared" si="19"/>
        <v>2.6136721367052234</v>
      </c>
      <c r="N159" s="34">
        <f t="shared" si="20"/>
        <v>3.0866344011240896</v>
      </c>
    </row>
    <row r="160" spans="1:14" hidden="1" outlineLevel="1" x14ac:dyDescent="0.25">
      <c r="A160" s="36"/>
      <c r="B160" s="50">
        <v>3008</v>
      </c>
      <c r="C160" s="42">
        <f t="shared" si="14"/>
        <v>-40.659340659340657</v>
      </c>
      <c r="D160" s="48"/>
      <c r="E160" s="20">
        <v>104</v>
      </c>
      <c r="F160" s="14">
        <v>178</v>
      </c>
      <c r="G160" s="49">
        <f t="shared" si="15"/>
        <v>-41.573033707865171</v>
      </c>
      <c r="H160" s="33">
        <f t="shared" si="16"/>
        <v>0.38866880932805142</v>
      </c>
      <c r="I160" s="33">
        <f t="shared" si="17"/>
        <v>0.93140076395793003</v>
      </c>
      <c r="J160" s="20">
        <v>1512</v>
      </c>
      <c r="K160" s="14">
        <v>2548</v>
      </c>
      <c r="L160" s="49">
        <f t="shared" si="18"/>
        <v>-40.659340659340657</v>
      </c>
      <c r="M160" s="33">
        <f t="shared" si="19"/>
        <v>0.61023351925545055</v>
      </c>
      <c r="N160" s="34">
        <f t="shared" si="20"/>
        <v>0.9040975346665342</v>
      </c>
    </row>
    <row r="161" spans="1:14" hidden="1" outlineLevel="1" x14ac:dyDescent="0.25">
      <c r="A161" s="36"/>
      <c r="B161" s="50">
        <v>2008</v>
      </c>
      <c r="C161" s="42">
        <f t="shared" si="14"/>
        <v>-8.304011259676285</v>
      </c>
      <c r="D161" s="48"/>
      <c r="E161" s="20">
        <v>87</v>
      </c>
      <c r="F161" s="14">
        <v>88</v>
      </c>
      <c r="G161" s="49">
        <f t="shared" si="15"/>
        <v>-1.1363636363636365</v>
      </c>
      <c r="H161" s="33">
        <f t="shared" si="16"/>
        <v>0.3251364078032738</v>
      </c>
      <c r="I161" s="33">
        <f t="shared" si="17"/>
        <v>0.46046779341740357</v>
      </c>
      <c r="J161" s="20">
        <v>1303</v>
      </c>
      <c r="K161" s="14">
        <v>1421</v>
      </c>
      <c r="L161" s="49">
        <f t="shared" si="18"/>
        <v>-8.304011259676285</v>
      </c>
      <c r="M161" s="33">
        <f t="shared" si="19"/>
        <v>0.52588245740069584</v>
      </c>
      <c r="N161" s="34">
        <f t="shared" si="20"/>
        <v>0.50420824048710555</v>
      </c>
    </row>
    <row r="162" spans="1:14" hidden="1" outlineLevel="1" x14ac:dyDescent="0.25">
      <c r="A162" s="36"/>
      <c r="B162" s="50">
        <v>308</v>
      </c>
      <c r="C162" s="42">
        <f t="shared" si="14"/>
        <v>-27.165354330708663</v>
      </c>
      <c r="D162" s="48"/>
      <c r="E162" s="20">
        <v>88</v>
      </c>
      <c r="F162" s="14">
        <v>107</v>
      </c>
      <c r="G162" s="49">
        <f t="shared" si="15"/>
        <v>-17.75700934579439</v>
      </c>
      <c r="H162" s="33">
        <f t="shared" si="16"/>
        <v>0.3288736078929666</v>
      </c>
      <c r="I162" s="33">
        <f t="shared" si="17"/>
        <v>0.55988697608707028</v>
      </c>
      <c r="J162" s="20">
        <v>1110</v>
      </c>
      <c r="K162" s="14">
        <v>1524</v>
      </c>
      <c r="L162" s="49">
        <f t="shared" si="18"/>
        <v>-27.165354330708663</v>
      </c>
      <c r="M162" s="33">
        <f t="shared" si="19"/>
        <v>0.44798889310419981</v>
      </c>
      <c r="N162" s="34">
        <f t="shared" si="20"/>
        <v>0.5407553543295911</v>
      </c>
    </row>
    <row r="163" spans="1:14" hidden="1" outlineLevel="1" x14ac:dyDescent="0.25">
      <c r="A163" s="36"/>
      <c r="B163" s="50">
        <v>208</v>
      </c>
      <c r="C163" s="42">
        <f t="shared" si="14"/>
        <v>-33.529028049575992</v>
      </c>
      <c r="D163" s="48"/>
      <c r="E163" s="20">
        <v>118</v>
      </c>
      <c r="F163" s="14">
        <v>128</v>
      </c>
      <c r="G163" s="49">
        <f t="shared" si="15"/>
        <v>-7.8125</v>
      </c>
      <c r="H163" s="33">
        <f t="shared" si="16"/>
        <v>0.44098961058375064</v>
      </c>
      <c r="I163" s="33">
        <f t="shared" si="17"/>
        <v>0.66977133587985982</v>
      </c>
      <c r="J163" s="20">
        <v>1019</v>
      </c>
      <c r="K163" s="14">
        <v>1533</v>
      </c>
      <c r="L163" s="49">
        <f t="shared" si="18"/>
        <v>-33.529028049575992</v>
      </c>
      <c r="M163" s="33">
        <f t="shared" si="19"/>
        <v>0.41126187574160322</v>
      </c>
      <c r="N163" s="34">
        <f t="shared" si="20"/>
        <v>0.5439487914614588</v>
      </c>
    </row>
    <row r="164" spans="1:14" hidden="1" outlineLevel="1" x14ac:dyDescent="0.25">
      <c r="A164" s="36"/>
      <c r="B164" s="50">
        <v>5008</v>
      </c>
      <c r="C164" s="42">
        <f t="shared" si="14"/>
        <v>-48.736756316218418</v>
      </c>
      <c r="D164" s="48"/>
      <c r="E164" s="20">
        <v>88</v>
      </c>
      <c r="F164" s="14">
        <v>59</v>
      </c>
      <c r="G164" s="49">
        <f t="shared" si="15"/>
        <v>49.152542372881356</v>
      </c>
      <c r="H164" s="33">
        <f t="shared" si="16"/>
        <v>0.3288736078929666</v>
      </c>
      <c r="I164" s="33">
        <f t="shared" si="17"/>
        <v>0.30872272513212284</v>
      </c>
      <c r="J164" s="20">
        <v>629</v>
      </c>
      <c r="K164" s="14">
        <v>1227</v>
      </c>
      <c r="L164" s="49">
        <f t="shared" si="18"/>
        <v>-48.736756316218418</v>
      </c>
      <c r="M164" s="33">
        <f t="shared" si="19"/>
        <v>0.25386037275904655</v>
      </c>
      <c r="N164" s="34">
        <f t="shared" si="20"/>
        <v>0.43537192897795823</v>
      </c>
    </row>
    <row r="165" spans="1:14" hidden="1" outlineLevel="1" x14ac:dyDescent="0.25">
      <c r="A165" s="36"/>
      <c r="B165" s="50">
        <v>508</v>
      </c>
      <c r="C165" s="42">
        <f t="shared" si="14"/>
        <v>600</v>
      </c>
      <c r="D165" s="48"/>
      <c r="E165" s="20">
        <v>26</v>
      </c>
      <c r="F165" s="14">
        <v>2</v>
      </c>
      <c r="G165" s="49">
        <f t="shared" si="15"/>
        <v>1200</v>
      </c>
      <c r="H165" s="33">
        <f t="shared" si="16"/>
        <v>9.7167202332012856E-2</v>
      </c>
      <c r="I165" s="33">
        <f t="shared" si="17"/>
        <v>1.046517712312281E-2</v>
      </c>
      <c r="J165" s="20">
        <v>406</v>
      </c>
      <c r="K165" s="14">
        <v>58</v>
      </c>
      <c r="L165" s="49">
        <f t="shared" si="18"/>
        <v>600</v>
      </c>
      <c r="M165" s="33">
        <f t="shared" si="19"/>
        <v>0.16385900054081542</v>
      </c>
      <c r="N165" s="34">
        <f t="shared" si="20"/>
        <v>2.0579928183147168E-2</v>
      </c>
    </row>
    <row r="166" spans="1:14" hidden="1" outlineLevel="1" x14ac:dyDescent="0.25">
      <c r="A166" s="36"/>
      <c r="B166" s="50">
        <v>108</v>
      </c>
      <c r="C166" s="42">
        <f t="shared" si="14"/>
        <v>93.023255813953483</v>
      </c>
      <c r="D166" s="48"/>
      <c r="E166" s="20">
        <v>11</v>
      </c>
      <c r="F166" s="14">
        <v>7</v>
      </c>
      <c r="G166" s="49">
        <f t="shared" si="15"/>
        <v>57.142857142857139</v>
      </c>
      <c r="H166" s="33">
        <f t="shared" si="16"/>
        <v>4.1109200986620825E-2</v>
      </c>
      <c r="I166" s="33">
        <f t="shared" si="17"/>
        <v>3.6628119930929834E-2</v>
      </c>
      <c r="J166" s="20">
        <v>166</v>
      </c>
      <c r="K166" s="14">
        <v>86</v>
      </c>
      <c r="L166" s="49">
        <f t="shared" si="18"/>
        <v>93.023255813953483</v>
      </c>
      <c r="M166" s="33">
        <f t="shared" si="19"/>
        <v>6.6996537166934392E-2</v>
      </c>
      <c r="N166" s="34">
        <f t="shared" si="20"/>
        <v>3.0515065926735453E-2</v>
      </c>
    </row>
    <row r="167" spans="1:14" hidden="1" outlineLevel="1" x14ac:dyDescent="0.25">
      <c r="A167" s="36"/>
      <c r="B167" s="50" t="s">
        <v>176</v>
      </c>
      <c r="C167" s="42">
        <f t="shared" si="14"/>
        <v>-13.970588235294118</v>
      </c>
      <c r="D167" s="48"/>
      <c r="E167" s="20">
        <v>4</v>
      </c>
      <c r="F167" s="14">
        <v>8</v>
      </c>
      <c r="G167" s="49">
        <f t="shared" si="15"/>
        <v>-50</v>
      </c>
      <c r="H167" s="33">
        <f t="shared" si="16"/>
        <v>1.4948800358771209E-2</v>
      </c>
      <c r="I167" s="33">
        <f t="shared" si="17"/>
        <v>4.1860708492491239E-2</v>
      </c>
      <c r="J167" s="20">
        <v>117</v>
      </c>
      <c r="K167" s="14">
        <v>136</v>
      </c>
      <c r="L167" s="49">
        <f t="shared" si="18"/>
        <v>-13.970588235294118</v>
      </c>
      <c r="M167" s="33">
        <f t="shared" si="19"/>
        <v>4.7220450894767008E-2</v>
      </c>
      <c r="N167" s="34">
        <f t="shared" si="20"/>
        <v>4.8256383326000254E-2</v>
      </c>
    </row>
    <row r="168" spans="1:14" hidden="1" outlineLevel="1" x14ac:dyDescent="0.25">
      <c r="A168" s="36"/>
      <c r="B168" s="50" t="s">
        <v>177</v>
      </c>
      <c r="C168" s="42" t="str">
        <f t="shared" si="14"/>
        <v/>
      </c>
      <c r="D168" s="48"/>
      <c r="E168" s="20">
        <v>34</v>
      </c>
      <c r="F168" s="14">
        <v>0</v>
      </c>
      <c r="G168" s="49" t="str">
        <f t="shared" si="15"/>
        <v/>
      </c>
      <c r="H168" s="33">
        <f t="shared" si="16"/>
        <v>0.12706480304955528</v>
      </c>
      <c r="I168" s="33" t="str">
        <f t="shared" si="17"/>
        <v/>
      </c>
      <c r="J168" s="20">
        <v>116</v>
      </c>
      <c r="K168" s="14">
        <v>0</v>
      </c>
      <c r="L168" s="49" t="str">
        <f t="shared" si="18"/>
        <v/>
      </c>
      <c r="M168" s="33">
        <f t="shared" si="19"/>
        <v>4.6816857297375829E-2</v>
      </c>
      <c r="N168" s="34" t="str">
        <f t="shared" si="20"/>
        <v/>
      </c>
    </row>
    <row r="169" spans="1:14" hidden="1" outlineLevel="1" x14ac:dyDescent="0.25">
      <c r="A169" s="36"/>
      <c r="B169" s="50" t="s">
        <v>178</v>
      </c>
      <c r="C169" s="42">
        <f t="shared" si="14"/>
        <v>78.260869565217391</v>
      </c>
      <c r="D169" s="48"/>
      <c r="E169" s="20">
        <v>10</v>
      </c>
      <c r="F169" s="14">
        <v>3</v>
      </c>
      <c r="G169" s="49">
        <f t="shared" si="15"/>
        <v>233.33333333333334</v>
      </c>
      <c r="H169" s="33">
        <f t="shared" si="16"/>
        <v>3.737200089692802E-2</v>
      </c>
      <c r="I169" s="33">
        <f t="shared" si="17"/>
        <v>1.5697765684684211E-2</v>
      </c>
      <c r="J169" s="20">
        <v>82</v>
      </c>
      <c r="K169" s="14">
        <v>46</v>
      </c>
      <c r="L169" s="49">
        <f t="shared" si="18"/>
        <v>78.260869565217391</v>
      </c>
      <c r="M169" s="33">
        <f t="shared" si="19"/>
        <v>3.3094674986076024E-2</v>
      </c>
      <c r="N169" s="34">
        <f t="shared" si="20"/>
        <v>1.6322012007323614E-2</v>
      </c>
    </row>
    <row r="170" spans="1:14" hidden="1" outlineLevel="1" x14ac:dyDescent="0.25">
      <c r="A170" s="36"/>
      <c r="B170" s="50" t="s">
        <v>179</v>
      </c>
      <c r="C170" s="42">
        <f t="shared" si="14"/>
        <v>-90</v>
      </c>
      <c r="D170" s="48"/>
      <c r="E170" s="20">
        <v>1</v>
      </c>
      <c r="F170" s="14">
        <v>8</v>
      </c>
      <c r="G170" s="49">
        <f t="shared" si="15"/>
        <v>-87.5</v>
      </c>
      <c r="H170" s="33">
        <f t="shared" si="16"/>
        <v>3.7372000896928022E-3</v>
      </c>
      <c r="I170" s="33">
        <f t="shared" si="17"/>
        <v>4.1860708492491239E-2</v>
      </c>
      <c r="J170" s="20">
        <v>12</v>
      </c>
      <c r="K170" s="14">
        <v>120</v>
      </c>
      <c r="L170" s="49">
        <f t="shared" si="18"/>
        <v>-90</v>
      </c>
      <c r="M170" s="33">
        <f t="shared" si="19"/>
        <v>4.8431231686940522E-3</v>
      </c>
      <c r="N170" s="34">
        <f t="shared" si="20"/>
        <v>4.257916175823552E-2</v>
      </c>
    </row>
    <row r="171" spans="1:14" hidden="1" outlineLevel="1" x14ac:dyDescent="0.25">
      <c r="A171" s="36"/>
      <c r="B171" s="50" t="s">
        <v>180</v>
      </c>
      <c r="C171" s="42" t="str">
        <f t="shared" si="14"/>
        <v/>
      </c>
      <c r="D171" s="48"/>
      <c r="E171" s="20">
        <v>0</v>
      </c>
      <c r="F171" s="14">
        <v>0</v>
      </c>
      <c r="G171" s="49" t="str">
        <f t="shared" si="15"/>
        <v/>
      </c>
      <c r="H171" s="33" t="str">
        <f t="shared" si="16"/>
        <v/>
      </c>
      <c r="I171" s="33" t="str">
        <f t="shared" si="17"/>
        <v/>
      </c>
      <c r="J171" s="20">
        <v>4</v>
      </c>
      <c r="K171" s="14">
        <v>0</v>
      </c>
      <c r="L171" s="49" t="str">
        <f t="shared" si="18"/>
        <v/>
      </c>
      <c r="M171" s="33">
        <f t="shared" si="19"/>
        <v>1.6143743895646839E-3</v>
      </c>
      <c r="N171" s="34" t="str">
        <f t="shared" si="20"/>
        <v/>
      </c>
    </row>
    <row r="172" spans="1:14" collapsed="1" x14ac:dyDescent="0.25">
      <c r="A172" s="36" t="s">
        <v>181</v>
      </c>
      <c r="B172" s="1" t="s">
        <v>182</v>
      </c>
      <c r="C172" s="42">
        <f t="shared" si="14"/>
        <v>-15.636888364161091</v>
      </c>
      <c r="D172" s="48"/>
      <c r="E172" s="20">
        <v>698</v>
      </c>
      <c r="F172" s="14">
        <v>597</v>
      </c>
      <c r="G172" s="49">
        <f t="shared" si="15"/>
        <v>16.917922948073702</v>
      </c>
      <c r="H172" s="33">
        <f t="shared" si="16"/>
        <v>2.6085656626055758</v>
      </c>
      <c r="I172" s="33">
        <f t="shared" si="17"/>
        <v>3.1238553712521586</v>
      </c>
      <c r="J172" s="20">
        <v>6431</v>
      </c>
      <c r="K172" s="14">
        <v>7623</v>
      </c>
      <c r="L172" s="49">
        <f t="shared" si="18"/>
        <v>-15.636888364161091</v>
      </c>
      <c r="M172" s="33">
        <f t="shared" si="19"/>
        <v>2.5955104248226206</v>
      </c>
      <c r="N172" s="34">
        <f t="shared" si="20"/>
        <v>2.7048412506919117</v>
      </c>
    </row>
    <row r="173" spans="1:14" hidden="1" outlineLevel="1" x14ac:dyDescent="0.25">
      <c r="A173" s="36"/>
      <c r="B173" s="50" t="s">
        <v>183</v>
      </c>
      <c r="C173" s="42">
        <f t="shared" si="14"/>
        <v>94.71120389700765</v>
      </c>
      <c r="D173" s="48"/>
      <c r="E173" s="20">
        <v>257</v>
      </c>
      <c r="F173" s="14">
        <v>193</v>
      </c>
      <c r="G173" s="49">
        <f t="shared" si="15"/>
        <v>33.160621761658035</v>
      </c>
      <c r="H173" s="33">
        <f t="shared" si="16"/>
        <v>0.96046042305105028</v>
      </c>
      <c r="I173" s="33">
        <f t="shared" si="17"/>
        <v>1.0098895923813511</v>
      </c>
      <c r="J173" s="20">
        <v>2798</v>
      </c>
      <c r="K173" s="14">
        <v>1437</v>
      </c>
      <c r="L173" s="49">
        <f t="shared" si="18"/>
        <v>94.71120389700765</v>
      </c>
      <c r="M173" s="33">
        <f t="shared" si="19"/>
        <v>1.1292548855004965</v>
      </c>
      <c r="N173" s="34">
        <f t="shared" si="20"/>
        <v>0.5098854620548704</v>
      </c>
    </row>
    <row r="174" spans="1:14" hidden="1" outlineLevel="1" x14ac:dyDescent="0.25">
      <c r="A174" s="36"/>
      <c r="B174" s="50" t="s">
        <v>184</v>
      </c>
      <c r="C174" s="42">
        <f t="shared" si="14"/>
        <v>-44.270507201001877</v>
      </c>
      <c r="D174" s="48"/>
      <c r="E174" s="20">
        <v>94</v>
      </c>
      <c r="F174" s="14">
        <v>76</v>
      </c>
      <c r="G174" s="49">
        <f t="shared" si="15"/>
        <v>23.684210526315788</v>
      </c>
      <c r="H174" s="33">
        <f t="shared" si="16"/>
        <v>0.35129680843112343</v>
      </c>
      <c r="I174" s="33">
        <f t="shared" si="17"/>
        <v>0.39767673067866671</v>
      </c>
      <c r="J174" s="20">
        <v>890</v>
      </c>
      <c r="K174" s="14">
        <v>1597</v>
      </c>
      <c r="L174" s="49">
        <f t="shared" si="18"/>
        <v>-44.270507201001877</v>
      </c>
      <c r="M174" s="33">
        <f t="shared" si="19"/>
        <v>0.35919830167814215</v>
      </c>
      <c r="N174" s="34">
        <f t="shared" si="20"/>
        <v>0.56665767773251774</v>
      </c>
    </row>
    <row r="175" spans="1:14" hidden="1" outlineLevel="1" x14ac:dyDescent="0.25">
      <c r="A175" s="36"/>
      <c r="B175" s="50" t="s">
        <v>185</v>
      </c>
      <c r="C175" s="42">
        <f t="shared" si="14"/>
        <v>-32.066508313539195</v>
      </c>
      <c r="D175" s="48"/>
      <c r="E175" s="20">
        <v>180</v>
      </c>
      <c r="F175" s="14">
        <v>124</v>
      </c>
      <c r="G175" s="49">
        <f t="shared" si="15"/>
        <v>45.161290322580641</v>
      </c>
      <c r="H175" s="33">
        <f t="shared" si="16"/>
        <v>0.67269601614470442</v>
      </c>
      <c r="I175" s="33">
        <f t="shared" si="17"/>
        <v>0.64884098163361414</v>
      </c>
      <c r="J175" s="20">
        <v>858</v>
      </c>
      <c r="K175" s="14">
        <v>1263</v>
      </c>
      <c r="L175" s="49">
        <f t="shared" si="18"/>
        <v>-32.066508313539195</v>
      </c>
      <c r="M175" s="33">
        <f t="shared" si="19"/>
        <v>0.3462833065616247</v>
      </c>
      <c r="N175" s="34">
        <f t="shared" si="20"/>
        <v>0.44814567750542883</v>
      </c>
    </row>
    <row r="176" spans="1:14" hidden="1" outlineLevel="1" x14ac:dyDescent="0.25">
      <c r="A176" s="36"/>
      <c r="B176" s="50" t="s">
        <v>186</v>
      </c>
      <c r="C176" s="42">
        <f t="shared" si="14"/>
        <v>-41.923551171393342</v>
      </c>
      <c r="D176" s="48"/>
      <c r="E176" s="20">
        <v>57</v>
      </c>
      <c r="F176" s="14">
        <v>63</v>
      </c>
      <c r="G176" s="49">
        <f t="shared" si="15"/>
        <v>-9.5238095238095237</v>
      </c>
      <c r="H176" s="33">
        <f t="shared" si="16"/>
        <v>0.21302040511248974</v>
      </c>
      <c r="I176" s="33">
        <f t="shared" si="17"/>
        <v>0.32965307937836846</v>
      </c>
      <c r="J176" s="20">
        <v>471</v>
      </c>
      <c r="K176" s="14">
        <v>811</v>
      </c>
      <c r="L176" s="49">
        <f t="shared" si="18"/>
        <v>-41.923551171393342</v>
      </c>
      <c r="M176" s="33">
        <f t="shared" si="19"/>
        <v>0.19009258437124155</v>
      </c>
      <c r="N176" s="34">
        <f t="shared" si="20"/>
        <v>0.28776416821607503</v>
      </c>
    </row>
    <row r="177" spans="1:14" hidden="1" outlineLevel="1" x14ac:dyDescent="0.25">
      <c r="A177" s="36"/>
      <c r="B177" s="50" t="s">
        <v>187</v>
      </c>
      <c r="C177" s="42">
        <f t="shared" si="14"/>
        <v>-40.651801029159515</v>
      </c>
      <c r="D177" s="48"/>
      <c r="E177" s="20">
        <v>23</v>
      </c>
      <c r="F177" s="14">
        <v>38</v>
      </c>
      <c r="G177" s="49">
        <f t="shared" si="15"/>
        <v>-39.473684210526315</v>
      </c>
      <c r="H177" s="33">
        <f t="shared" si="16"/>
        <v>8.5955602062934455E-2</v>
      </c>
      <c r="I177" s="33">
        <f t="shared" si="17"/>
        <v>0.19883836533933336</v>
      </c>
      <c r="J177" s="20">
        <v>346</v>
      </c>
      <c r="K177" s="14">
        <v>583</v>
      </c>
      <c r="L177" s="49">
        <f t="shared" si="18"/>
        <v>-40.651801029159515</v>
      </c>
      <c r="M177" s="33">
        <f t="shared" si="19"/>
        <v>0.13964338469734516</v>
      </c>
      <c r="N177" s="34">
        <f t="shared" si="20"/>
        <v>0.20686376087542757</v>
      </c>
    </row>
    <row r="178" spans="1:14" hidden="1" outlineLevel="1" x14ac:dyDescent="0.25">
      <c r="A178" s="36"/>
      <c r="B178" s="50" t="s">
        <v>188</v>
      </c>
      <c r="C178" s="42">
        <f t="shared" si="14"/>
        <v>-29.515418502202646</v>
      </c>
      <c r="D178" s="48"/>
      <c r="E178" s="20">
        <v>34</v>
      </c>
      <c r="F178" s="14">
        <v>50</v>
      </c>
      <c r="G178" s="49">
        <f t="shared" si="15"/>
        <v>-32</v>
      </c>
      <c r="H178" s="33">
        <f t="shared" si="16"/>
        <v>0.12706480304955528</v>
      </c>
      <c r="I178" s="33">
        <f t="shared" si="17"/>
        <v>0.26162942807807021</v>
      </c>
      <c r="J178" s="20">
        <v>320</v>
      </c>
      <c r="K178" s="14">
        <v>454</v>
      </c>
      <c r="L178" s="49">
        <f t="shared" si="18"/>
        <v>-29.515418502202646</v>
      </c>
      <c r="M178" s="33">
        <f t="shared" si="19"/>
        <v>0.12914995116517472</v>
      </c>
      <c r="N178" s="34">
        <f t="shared" si="20"/>
        <v>0.16109116198532439</v>
      </c>
    </row>
    <row r="179" spans="1:14" hidden="1" outlineLevel="1" x14ac:dyDescent="0.25">
      <c r="A179" s="36"/>
      <c r="B179" s="50" t="s">
        <v>189</v>
      </c>
      <c r="C179" s="42">
        <f t="shared" si="14"/>
        <v>-72.253258845437614</v>
      </c>
      <c r="D179" s="48"/>
      <c r="E179" s="20">
        <v>9</v>
      </c>
      <c r="F179" s="14">
        <v>1</v>
      </c>
      <c r="G179" s="49">
        <f t="shared" si="15"/>
        <v>800</v>
      </c>
      <c r="H179" s="33">
        <f t="shared" si="16"/>
        <v>3.3634800807235216E-2</v>
      </c>
      <c r="I179" s="33">
        <f t="shared" si="17"/>
        <v>5.2325885615614048E-3</v>
      </c>
      <c r="J179" s="20">
        <v>149</v>
      </c>
      <c r="K179" s="14">
        <v>537</v>
      </c>
      <c r="L179" s="49">
        <f t="shared" si="18"/>
        <v>-72.253258845437614</v>
      </c>
      <c r="M179" s="33">
        <f t="shared" si="19"/>
        <v>6.0135446011284475E-2</v>
      </c>
      <c r="N179" s="34">
        <f t="shared" si="20"/>
        <v>0.19054174886810396</v>
      </c>
    </row>
    <row r="180" spans="1:14" hidden="1" outlineLevel="1" x14ac:dyDescent="0.25">
      <c r="A180" s="36"/>
      <c r="B180" s="50" t="s">
        <v>190</v>
      </c>
      <c r="C180" s="42">
        <f t="shared" si="14"/>
        <v>-49.809885931558931</v>
      </c>
      <c r="D180" s="48"/>
      <c r="E180" s="20">
        <v>4</v>
      </c>
      <c r="F180" s="14">
        <v>8</v>
      </c>
      <c r="G180" s="49">
        <f t="shared" si="15"/>
        <v>-50</v>
      </c>
      <c r="H180" s="33">
        <f t="shared" si="16"/>
        <v>1.4948800358771209E-2</v>
      </c>
      <c r="I180" s="33">
        <f t="shared" si="17"/>
        <v>4.1860708492491239E-2</v>
      </c>
      <c r="J180" s="20">
        <v>132</v>
      </c>
      <c r="K180" s="14">
        <v>263</v>
      </c>
      <c r="L180" s="49">
        <f t="shared" si="18"/>
        <v>-49.809885931558931</v>
      </c>
      <c r="M180" s="33">
        <f t="shared" si="19"/>
        <v>5.3274354855634566E-2</v>
      </c>
      <c r="N180" s="34">
        <f t="shared" si="20"/>
        <v>9.3319329520132846E-2</v>
      </c>
    </row>
    <row r="181" spans="1:14" hidden="1" outlineLevel="1" x14ac:dyDescent="0.25">
      <c r="A181" s="36"/>
      <c r="B181" s="50" t="s">
        <v>191</v>
      </c>
      <c r="C181" s="42">
        <f t="shared" si="14"/>
        <v>-12.686567164179104</v>
      </c>
      <c r="D181" s="48"/>
      <c r="E181" s="20">
        <v>11</v>
      </c>
      <c r="F181" s="14">
        <v>16</v>
      </c>
      <c r="G181" s="49">
        <f t="shared" si="15"/>
        <v>-31.25</v>
      </c>
      <c r="H181" s="33">
        <f t="shared" si="16"/>
        <v>4.1109200986620825E-2</v>
      </c>
      <c r="I181" s="33">
        <f t="shared" si="17"/>
        <v>8.3721416984982477E-2</v>
      </c>
      <c r="J181" s="20">
        <v>117</v>
      </c>
      <c r="K181" s="14">
        <v>134</v>
      </c>
      <c r="L181" s="49">
        <f t="shared" si="18"/>
        <v>-12.686567164179104</v>
      </c>
      <c r="M181" s="33">
        <f t="shared" si="19"/>
        <v>4.7220450894767008E-2</v>
      </c>
      <c r="N181" s="34">
        <f t="shared" si="20"/>
        <v>4.7546730630029663E-2</v>
      </c>
    </row>
    <row r="182" spans="1:14" hidden="1" outlineLevel="1" x14ac:dyDescent="0.25">
      <c r="A182" s="36"/>
      <c r="B182" s="50" t="s">
        <v>192</v>
      </c>
      <c r="C182" s="42">
        <f t="shared" si="14"/>
        <v>850</v>
      </c>
      <c r="D182" s="48"/>
      <c r="E182" s="20">
        <v>15</v>
      </c>
      <c r="F182" s="14">
        <v>0</v>
      </c>
      <c r="G182" s="49" t="str">
        <f t="shared" si="15"/>
        <v/>
      </c>
      <c r="H182" s="33">
        <f t="shared" si="16"/>
        <v>5.6058001345392038E-2</v>
      </c>
      <c r="I182" s="33" t="str">
        <f t="shared" si="17"/>
        <v/>
      </c>
      <c r="J182" s="20">
        <v>95</v>
      </c>
      <c r="K182" s="14">
        <v>10</v>
      </c>
      <c r="L182" s="49">
        <f t="shared" si="18"/>
        <v>850</v>
      </c>
      <c r="M182" s="33">
        <f t="shared" si="19"/>
        <v>3.8341391752161245E-2</v>
      </c>
      <c r="N182" s="34">
        <f t="shared" si="20"/>
        <v>3.5482634798529602E-3</v>
      </c>
    </row>
    <row r="183" spans="1:14" hidden="1" outlineLevel="1" x14ac:dyDescent="0.25">
      <c r="A183" s="36"/>
      <c r="B183" s="50" t="s">
        <v>193</v>
      </c>
      <c r="C183" s="42">
        <f t="shared" si="14"/>
        <v>-1.3888888888888888</v>
      </c>
      <c r="D183" s="48"/>
      <c r="E183" s="20">
        <v>2</v>
      </c>
      <c r="F183" s="14">
        <v>7</v>
      </c>
      <c r="G183" s="49">
        <f t="shared" si="15"/>
        <v>-71.428571428571431</v>
      </c>
      <c r="H183" s="33">
        <f t="shared" si="16"/>
        <v>7.4744001793856044E-3</v>
      </c>
      <c r="I183" s="33">
        <f t="shared" si="17"/>
        <v>3.6628119930929834E-2</v>
      </c>
      <c r="J183" s="20">
        <v>71</v>
      </c>
      <c r="K183" s="14">
        <v>72</v>
      </c>
      <c r="L183" s="49">
        <f t="shared" si="18"/>
        <v>-1.3888888888888888</v>
      </c>
      <c r="M183" s="33">
        <f t="shared" si="19"/>
        <v>2.8655145414773143E-2</v>
      </c>
      <c r="N183" s="34">
        <f t="shared" si="20"/>
        <v>2.5547497054941314E-2</v>
      </c>
    </row>
    <row r="184" spans="1:14" hidden="1" outlineLevel="1" x14ac:dyDescent="0.25">
      <c r="A184" s="36"/>
      <c r="B184" s="50" t="s">
        <v>194</v>
      </c>
      <c r="C184" s="42">
        <f t="shared" si="14"/>
        <v>62.5</v>
      </c>
      <c r="D184" s="48"/>
      <c r="E184" s="20">
        <v>5</v>
      </c>
      <c r="F184" s="14">
        <v>3</v>
      </c>
      <c r="G184" s="49">
        <f t="shared" si="15"/>
        <v>66.666666666666657</v>
      </c>
      <c r="H184" s="33">
        <f t="shared" si="16"/>
        <v>1.868600044846401E-2</v>
      </c>
      <c r="I184" s="33">
        <f t="shared" si="17"/>
        <v>1.5697765684684211E-2</v>
      </c>
      <c r="J184" s="20">
        <v>65</v>
      </c>
      <c r="K184" s="14">
        <v>40</v>
      </c>
      <c r="L184" s="49">
        <f t="shared" si="18"/>
        <v>62.5</v>
      </c>
      <c r="M184" s="33">
        <f t="shared" si="19"/>
        <v>2.6233583830426111E-2</v>
      </c>
      <c r="N184" s="34">
        <f t="shared" si="20"/>
        <v>1.4193053919411841E-2</v>
      </c>
    </row>
    <row r="185" spans="1:14" hidden="1" outlineLevel="1" x14ac:dyDescent="0.25">
      <c r="A185" s="36"/>
      <c r="B185" s="50" t="s">
        <v>195</v>
      </c>
      <c r="C185" s="42">
        <f t="shared" si="14"/>
        <v>-65.806451612903231</v>
      </c>
      <c r="D185" s="48"/>
      <c r="E185" s="20">
        <v>7</v>
      </c>
      <c r="F185" s="14">
        <v>6</v>
      </c>
      <c r="G185" s="49">
        <f t="shared" si="15"/>
        <v>16.666666666666664</v>
      </c>
      <c r="H185" s="33">
        <f t="shared" si="16"/>
        <v>2.6160400627849613E-2</v>
      </c>
      <c r="I185" s="33">
        <f t="shared" si="17"/>
        <v>3.1395531369368422E-2</v>
      </c>
      <c r="J185" s="20">
        <v>53</v>
      </c>
      <c r="K185" s="14">
        <v>155</v>
      </c>
      <c r="L185" s="49">
        <f t="shared" si="18"/>
        <v>-65.806451612903231</v>
      </c>
      <c r="M185" s="33">
        <f t="shared" si="19"/>
        <v>2.1390460661732062E-2</v>
      </c>
      <c r="N185" s="34">
        <f t="shared" si="20"/>
        <v>5.4998083937720883E-2</v>
      </c>
    </row>
    <row r="186" spans="1:14" hidden="1" outlineLevel="1" x14ac:dyDescent="0.25">
      <c r="A186" s="36"/>
      <c r="B186" s="50" t="s">
        <v>196</v>
      </c>
      <c r="C186" s="42">
        <f t="shared" si="14"/>
        <v>-79.057591623036643</v>
      </c>
      <c r="D186" s="48"/>
      <c r="E186" s="20">
        <v>0</v>
      </c>
      <c r="F186" s="14">
        <v>3</v>
      </c>
      <c r="G186" s="49">
        <f t="shared" si="15"/>
        <v>-100</v>
      </c>
      <c r="H186" s="33" t="str">
        <f t="shared" si="16"/>
        <v/>
      </c>
      <c r="I186" s="33">
        <f t="shared" si="17"/>
        <v>1.5697765684684211E-2</v>
      </c>
      <c r="J186" s="20">
        <v>40</v>
      </c>
      <c r="K186" s="14">
        <v>191</v>
      </c>
      <c r="L186" s="49">
        <f t="shared" si="18"/>
        <v>-79.057591623036643</v>
      </c>
      <c r="M186" s="33">
        <f t="shared" si="19"/>
        <v>1.614374389564684E-2</v>
      </c>
      <c r="N186" s="34">
        <f t="shared" si="20"/>
        <v>6.7771832465191542E-2</v>
      </c>
    </row>
    <row r="187" spans="1:14" hidden="1" outlineLevel="1" x14ac:dyDescent="0.25">
      <c r="A187" s="36"/>
      <c r="B187" s="50" t="s">
        <v>197</v>
      </c>
      <c r="C187" s="42">
        <f t="shared" si="14"/>
        <v>-3.8461538461538463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5.2325885615614048E-3</v>
      </c>
      <c r="J187" s="20">
        <v>25</v>
      </c>
      <c r="K187" s="14">
        <v>26</v>
      </c>
      <c r="L187" s="49">
        <f t="shared" si="18"/>
        <v>-3.8461538461538463</v>
      </c>
      <c r="M187" s="33">
        <f t="shared" si="19"/>
        <v>1.0089839934779275E-2</v>
      </c>
      <c r="N187" s="34">
        <f t="shared" si="20"/>
        <v>9.2254850476176948E-3</v>
      </c>
    </row>
    <row r="188" spans="1:14" hidden="1" outlineLevel="1" x14ac:dyDescent="0.25">
      <c r="A188" s="36"/>
      <c r="B188" s="50" t="s">
        <v>198</v>
      </c>
      <c r="C188" s="42">
        <f t="shared" si="14"/>
        <v>-80</v>
      </c>
      <c r="D188" s="48"/>
      <c r="E188" s="20">
        <v>0</v>
      </c>
      <c r="F188" s="14">
        <v>2</v>
      </c>
      <c r="G188" s="49">
        <f t="shared" si="15"/>
        <v>-100</v>
      </c>
      <c r="H188" s="33" t="str">
        <f t="shared" si="16"/>
        <v/>
      </c>
      <c r="I188" s="33">
        <f t="shared" si="17"/>
        <v>1.046517712312281E-2</v>
      </c>
      <c r="J188" s="20">
        <v>1</v>
      </c>
      <c r="K188" s="14">
        <v>5</v>
      </c>
      <c r="L188" s="49">
        <f t="shared" si="18"/>
        <v>-80</v>
      </c>
      <c r="M188" s="33">
        <f t="shared" si="19"/>
        <v>4.0359359739117098E-4</v>
      </c>
      <c r="N188" s="34">
        <f t="shared" si="20"/>
        <v>1.7741317399264801E-3</v>
      </c>
    </row>
    <row r="189" spans="1:14" hidden="1" outlineLevel="1" x14ac:dyDescent="0.25">
      <c r="A189" s="36"/>
      <c r="B189" s="50" t="s">
        <v>199</v>
      </c>
      <c r="C189" s="42">
        <f t="shared" si="14"/>
        <v>-100</v>
      </c>
      <c r="D189" s="48"/>
      <c r="E189" s="20">
        <v>0</v>
      </c>
      <c r="F189" s="14">
        <v>6</v>
      </c>
      <c r="G189" s="49">
        <f t="shared" si="15"/>
        <v>-100</v>
      </c>
      <c r="H189" s="33" t="str">
        <f t="shared" si="16"/>
        <v/>
      </c>
      <c r="I189" s="33">
        <f t="shared" si="17"/>
        <v>3.1395531369368422E-2</v>
      </c>
      <c r="J189" s="20">
        <v>0</v>
      </c>
      <c r="K189" s="14">
        <v>43</v>
      </c>
      <c r="L189" s="49">
        <f t="shared" si="18"/>
        <v>-100</v>
      </c>
      <c r="M189" s="33" t="str">
        <f t="shared" si="19"/>
        <v/>
      </c>
      <c r="N189" s="34">
        <f t="shared" si="20"/>
        <v>1.5257532963367727E-2</v>
      </c>
    </row>
    <row r="190" spans="1:14" hidden="1" outlineLevel="1" x14ac:dyDescent="0.25">
      <c r="A190" s="36"/>
      <c r="B190" s="50" t="s">
        <v>200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2</v>
      </c>
      <c r="L190" s="49">
        <f t="shared" si="18"/>
        <v>-100</v>
      </c>
      <c r="M190" s="33" t="str">
        <f t="shared" si="19"/>
        <v/>
      </c>
      <c r="N190" s="34">
        <f t="shared" si="20"/>
        <v>7.0965269597059199E-4</v>
      </c>
    </row>
    <row r="191" spans="1:14" collapsed="1" x14ac:dyDescent="0.25">
      <c r="A191" s="36" t="s">
        <v>201</v>
      </c>
      <c r="B191" s="1" t="s">
        <v>202</v>
      </c>
      <c r="C191" s="42">
        <f t="shared" si="14"/>
        <v>-40.953731994762109</v>
      </c>
      <c r="D191" s="48"/>
      <c r="E191" s="20">
        <v>646</v>
      </c>
      <c r="F191" s="14">
        <v>308</v>
      </c>
      <c r="G191" s="49">
        <f t="shared" si="15"/>
        <v>109.74025974025975</v>
      </c>
      <c r="H191" s="33">
        <f t="shared" si="16"/>
        <v>2.4142312579415499</v>
      </c>
      <c r="I191" s="33">
        <f t="shared" si="17"/>
        <v>1.6116372769609126</v>
      </c>
      <c r="J191" s="20">
        <v>5411</v>
      </c>
      <c r="K191" s="14">
        <v>9164</v>
      </c>
      <c r="L191" s="49">
        <f t="shared" si="18"/>
        <v>-40.953731994762109</v>
      </c>
      <c r="M191" s="33">
        <f t="shared" si="19"/>
        <v>2.1838449554836261</v>
      </c>
      <c r="N191" s="34">
        <f t="shared" si="20"/>
        <v>3.2516286529372525</v>
      </c>
    </row>
    <row r="192" spans="1:14" hidden="1" outlineLevel="1" x14ac:dyDescent="0.25">
      <c r="A192" s="36"/>
      <c r="B192" s="50" t="s">
        <v>203</v>
      </c>
      <c r="C192" s="42">
        <f t="shared" si="14"/>
        <v>-43.100801637387001</v>
      </c>
      <c r="D192" s="48"/>
      <c r="E192" s="20">
        <v>439</v>
      </c>
      <c r="F192" s="14">
        <v>97</v>
      </c>
      <c r="G192" s="49">
        <f t="shared" si="15"/>
        <v>352.57731958762884</v>
      </c>
      <c r="H192" s="33">
        <f t="shared" si="16"/>
        <v>1.6406308393751401</v>
      </c>
      <c r="I192" s="33">
        <f t="shared" si="17"/>
        <v>0.50756109047145626</v>
      </c>
      <c r="J192" s="20">
        <v>3336</v>
      </c>
      <c r="K192" s="14">
        <v>5863</v>
      </c>
      <c r="L192" s="49">
        <f t="shared" si="18"/>
        <v>-43.100801637387001</v>
      </c>
      <c r="M192" s="33">
        <f t="shared" si="19"/>
        <v>1.3463882408969463</v>
      </c>
      <c r="N192" s="34">
        <f t="shared" si="20"/>
        <v>2.0803468782377905</v>
      </c>
    </row>
    <row r="193" spans="1:14" hidden="1" outlineLevel="1" x14ac:dyDescent="0.25">
      <c r="A193" s="36"/>
      <c r="B193" s="50" t="s">
        <v>204</v>
      </c>
      <c r="C193" s="42">
        <f t="shared" si="14"/>
        <v>28.488372093023255</v>
      </c>
      <c r="D193" s="48"/>
      <c r="E193" s="20">
        <v>142</v>
      </c>
      <c r="F193" s="14">
        <v>168</v>
      </c>
      <c r="G193" s="49">
        <f t="shared" si="15"/>
        <v>-15.476190476190476</v>
      </c>
      <c r="H193" s="33">
        <f t="shared" si="16"/>
        <v>0.53068241273637795</v>
      </c>
      <c r="I193" s="33">
        <f t="shared" si="17"/>
        <v>0.8790748783423159</v>
      </c>
      <c r="J193" s="20">
        <v>1105</v>
      </c>
      <c r="K193" s="14">
        <v>860</v>
      </c>
      <c r="L193" s="49">
        <f t="shared" si="18"/>
        <v>28.488372093023255</v>
      </c>
      <c r="M193" s="33">
        <f t="shared" si="19"/>
        <v>0.44597092511724395</v>
      </c>
      <c r="N193" s="34">
        <f t="shared" si="20"/>
        <v>0.30515065926735457</v>
      </c>
    </row>
    <row r="194" spans="1:14" hidden="1" outlineLevel="1" x14ac:dyDescent="0.25">
      <c r="A194" s="36"/>
      <c r="B194" s="50" t="s">
        <v>205</v>
      </c>
      <c r="C194" s="42">
        <f t="shared" si="14"/>
        <v>6.0955518945634264</v>
      </c>
      <c r="D194" s="48"/>
      <c r="E194" s="20">
        <v>19</v>
      </c>
      <c r="F194" s="14">
        <v>7</v>
      </c>
      <c r="G194" s="49">
        <f t="shared" si="15"/>
        <v>171.42857142857142</v>
      </c>
      <c r="H194" s="33">
        <f t="shared" si="16"/>
        <v>7.100680170416325E-2</v>
      </c>
      <c r="I194" s="33">
        <f t="shared" si="17"/>
        <v>3.6628119930929834E-2</v>
      </c>
      <c r="J194" s="20">
        <v>644</v>
      </c>
      <c r="K194" s="14">
        <v>607</v>
      </c>
      <c r="L194" s="49">
        <f t="shared" si="18"/>
        <v>6.0955518945634264</v>
      </c>
      <c r="M194" s="33">
        <f t="shared" si="19"/>
        <v>0.25991427671991413</v>
      </c>
      <c r="N194" s="34">
        <f t="shared" si="20"/>
        <v>0.21537959322707467</v>
      </c>
    </row>
    <row r="195" spans="1:14" hidden="1" outlineLevel="1" x14ac:dyDescent="0.25">
      <c r="A195" s="36"/>
      <c r="B195" s="50" t="s">
        <v>206</v>
      </c>
      <c r="C195" s="42">
        <f t="shared" si="14"/>
        <v>-58.947368421052623</v>
      </c>
      <c r="D195" s="48"/>
      <c r="E195" s="20">
        <v>7</v>
      </c>
      <c r="F195" s="14">
        <v>9</v>
      </c>
      <c r="G195" s="49">
        <f t="shared" si="15"/>
        <v>-22.222222222222221</v>
      </c>
      <c r="H195" s="33">
        <f t="shared" si="16"/>
        <v>2.6160400627849613E-2</v>
      </c>
      <c r="I195" s="33">
        <f t="shared" si="17"/>
        <v>4.7093297054052637E-2</v>
      </c>
      <c r="J195" s="20">
        <v>117</v>
      </c>
      <c r="K195" s="14">
        <v>285</v>
      </c>
      <c r="L195" s="49">
        <f t="shared" si="18"/>
        <v>-58.947368421052623</v>
      </c>
      <c r="M195" s="33">
        <f t="shared" si="19"/>
        <v>4.7220450894767008E-2</v>
      </c>
      <c r="N195" s="34">
        <f t="shared" si="20"/>
        <v>0.10112550917580936</v>
      </c>
    </row>
    <row r="196" spans="1:14" hidden="1" outlineLevel="1" x14ac:dyDescent="0.25">
      <c r="A196" s="36"/>
      <c r="B196" s="50" t="s">
        <v>207</v>
      </c>
      <c r="C196" s="42">
        <f t="shared" si="14"/>
        <v>-89.830508474576277</v>
      </c>
      <c r="D196" s="48"/>
      <c r="E196" s="20">
        <v>35</v>
      </c>
      <c r="F196" s="14">
        <v>23</v>
      </c>
      <c r="G196" s="49">
        <f t="shared" si="15"/>
        <v>52.173913043478258</v>
      </c>
      <c r="H196" s="33">
        <f t="shared" si="16"/>
        <v>0.13080200313924809</v>
      </c>
      <c r="I196" s="33">
        <f t="shared" si="17"/>
        <v>0.1203495369159123</v>
      </c>
      <c r="J196" s="20">
        <v>102</v>
      </c>
      <c r="K196" s="14">
        <v>1003</v>
      </c>
      <c r="L196" s="49">
        <f t="shared" si="18"/>
        <v>-89.830508474576277</v>
      </c>
      <c r="M196" s="33">
        <f t="shared" si="19"/>
        <v>4.1166546933899442E-2</v>
      </c>
      <c r="N196" s="34">
        <f t="shared" si="20"/>
        <v>0.3558908270292519</v>
      </c>
    </row>
    <row r="197" spans="1:14" hidden="1" outlineLevel="1" x14ac:dyDescent="0.25">
      <c r="A197" s="36"/>
      <c r="B197" s="50" t="s">
        <v>208</v>
      </c>
      <c r="C197" s="42">
        <f t="shared" si="14"/>
        <v>-55.660377358490564</v>
      </c>
      <c r="D197" s="48"/>
      <c r="E197" s="20">
        <v>4</v>
      </c>
      <c r="F197" s="14">
        <v>4</v>
      </c>
      <c r="G197" s="49">
        <f t="shared" si="15"/>
        <v>0</v>
      </c>
      <c r="H197" s="33">
        <f t="shared" si="16"/>
        <v>1.4948800358771209E-2</v>
      </c>
      <c r="I197" s="33">
        <f t="shared" si="17"/>
        <v>2.0930354246245619E-2</v>
      </c>
      <c r="J197" s="20">
        <v>47</v>
      </c>
      <c r="K197" s="14">
        <v>106</v>
      </c>
      <c r="L197" s="49">
        <f t="shared" si="18"/>
        <v>-55.660377358490564</v>
      </c>
      <c r="M197" s="33">
        <f t="shared" si="19"/>
        <v>1.8968899077385037E-2</v>
      </c>
      <c r="N197" s="34">
        <f t="shared" si="20"/>
        <v>3.7611592886441378E-2</v>
      </c>
    </row>
    <row r="198" spans="1:14" hidden="1" outlineLevel="1" x14ac:dyDescent="0.25">
      <c r="A198" s="36"/>
      <c r="B198" s="50" t="s">
        <v>209</v>
      </c>
      <c r="C198" s="42">
        <f t="shared" si="14"/>
        <v>-20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40</v>
      </c>
      <c r="K198" s="14">
        <v>50</v>
      </c>
      <c r="L198" s="49">
        <f t="shared" si="18"/>
        <v>-20</v>
      </c>
      <c r="M198" s="33">
        <f t="shared" si="19"/>
        <v>1.614374389564684E-2</v>
      </c>
      <c r="N198" s="34">
        <f t="shared" si="20"/>
        <v>1.7741317399264801E-2</v>
      </c>
    </row>
    <row r="199" spans="1:14" hidden="1" outlineLevel="1" x14ac:dyDescent="0.25">
      <c r="A199" s="36"/>
      <c r="B199" s="50" t="s">
        <v>210</v>
      </c>
      <c r="C199" s="42">
        <f t="shared" si="14"/>
        <v>-20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12</v>
      </c>
      <c r="K199" s="14">
        <v>15</v>
      </c>
      <c r="L199" s="49">
        <f t="shared" si="18"/>
        <v>-20</v>
      </c>
      <c r="M199" s="33">
        <f t="shared" si="19"/>
        <v>4.8431231686940522E-3</v>
      </c>
      <c r="N199" s="34">
        <f t="shared" si="20"/>
        <v>5.32239521977944E-3</v>
      </c>
    </row>
    <row r="200" spans="1:14" hidden="1" outlineLevel="1" x14ac:dyDescent="0.25">
      <c r="A200" s="36"/>
      <c r="B200" s="50" t="s">
        <v>211</v>
      </c>
      <c r="C200" s="42">
        <f t="shared" si="14"/>
        <v>-77.777777777777786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4</v>
      </c>
      <c r="K200" s="14">
        <v>18</v>
      </c>
      <c r="L200" s="49">
        <f t="shared" si="18"/>
        <v>-77.777777777777786</v>
      </c>
      <c r="M200" s="33">
        <f t="shared" si="19"/>
        <v>1.6143743895646839E-3</v>
      </c>
      <c r="N200" s="34">
        <f t="shared" si="20"/>
        <v>6.3868742637353286E-3</v>
      </c>
    </row>
    <row r="201" spans="1:14" hidden="1" outlineLevel="1" x14ac:dyDescent="0.25">
      <c r="A201" s="36"/>
      <c r="B201" s="50" t="s">
        <v>212</v>
      </c>
      <c r="C201" s="42">
        <f t="shared" si="14"/>
        <v>-55.555555555555557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4</v>
      </c>
      <c r="K201" s="14">
        <v>9</v>
      </c>
      <c r="L201" s="49">
        <f t="shared" si="18"/>
        <v>-55.555555555555557</v>
      </c>
      <c r="M201" s="33">
        <f t="shared" si="19"/>
        <v>1.6143743895646839E-3</v>
      </c>
      <c r="N201" s="34">
        <f t="shared" si="20"/>
        <v>3.1934371318676643E-3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347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0.12312474275089771</v>
      </c>
    </row>
    <row r="203" spans="1:14" hidden="1" outlineLevel="1" x14ac:dyDescent="0.25">
      <c r="A203" s="36"/>
      <c r="B203" s="50" t="s">
        <v>214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</v>
      </c>
      <c r="L203" s="49">
        <f t="shared" si="25"/>
        <v>-100</v>
      </c>
      <c r="M203" s="33" t="str">
        <f t="shared" si="26"/>
        <v/>
      </c>
      <c r="N203" s="34">
        <f t="shared" si="27"/>
        <v>3.54826347985296E-4</v>
      </c>
    </row>
    <row r="204" spans="1:14" collapsed="1" x14ac:dyDescent="0.25">
      <c r="A204" s="36" t="s">
        <v>215</v>
      </c>
      <c r="B204" s="1" t="s">
        <v>216</v>
      </c>
      <c r="C204" s="42">
        <f t="shared" si="21"/>
        <v>-36.777417612101566</v>
      </c>
      <c r="D204" s="48"/>
      <c r="E204" s="20">
        <v>429</v>
      </c>
      <c r="F204" s="14">
        <v>416</v>
      </c>
      <c r="G204" s="49">
        <f t="shared" si="22"/>
        <v>3.125</v>
      </c>
      <c r="H204" s="33">
        <f t="shared" si="23"/>
        <v>1.603258838478212</v>
      </c>
      <c r="I204" s="33">
        <f t="shared" si="24"/>
        <v>2.1767568416095444</v>
      </c>
      <c r="J204" s="20">
        <v>4681</v>
      </c>
      <c r="K204" s="14">
        <v>7404</v>
      </c>
      <c r="L204" s="49">
        <f t="shared" si="25"/>
        <v>-36.777417612101566</v>
      </c>
      <c r="M204" s="33">
        <f t="shared" si="26"/>
        <v>1.8892216293880715</v>
      </c>
      <c r="N204" s="34">
        <f t="shared" si="27"/>
        <v>2.6271342804831317</v>
      </c>
    </row>
    <row r="205" spans="1:14" hidden="1" outlineLevel="1" x14ac:dyDescent="0.25">
      <c r="A205" s="36"/>
      <c r="B205" s="50" t="s">
        <v>217</v>
      </c>
      <c r="C205" s="42">
        <f t="shared" si="21"/>
        <v>-53.501843075302787</v>
      </c>
      <c r="D205" s="48"/>
      <c r="E205" s="20">
        <v>178</v>
      </c>
      <c r="F205" s="14">
        <v>91</v>
      </c>
      <c r="G205" s="49">
        <f t="shared" si="22"/>
        <v>95.604395604395606</v>
      </c>
      <c r="H205" s="33">
        <f t="shared" si="23"/>
        <v>0.66522161596531881</v>
      </c>
      <c r="I205" s="33">
        <f t="shared" si="24"/>
        <v>0.4761655591020878</v>
      </c>
      <c r="J205" s="20">
        <v>2649</v>
      </c>
      <c r="K205" s="14">
        <v>5697</v>
      </c>
      <c r="L205" s="49">
        <f t="shared" si="25"/>
        <v>-53.501843075302787</v>
      </c>
      <c r="M205" s="33">
        <f t="shared" si="26"/>
        <v>1.0691194394892121</v>
      </c>
      <c r="N205" s="34">
        <f t="shared" si="27"/>
        <v>2.0214457044722316</v>
      </c>
    </row>
    <row r="206" spans="1:14" hidden="1" outlineLevel="1" x14ac:dyDescent="0.25">
      <c r="A206" s="36"/>
      <c r="B206" s="50">
        <v>500</v>
      </c>
      <c r="C206" s="42">
        <f t="shared" si="21"/>
        <v>30.848329048843187</v>
      </c>
      <c r="D206" s="48"/>
      <c r="E206" s="20">
        <v>168</v>
      </c>
      <c r="F206" s="14">
        <v>215</v>
      </c>
      <c r="G206" s="49">
        <f t="shared" si="22"/>
        <v>-21.86046511627907</v>
      </c>
      <c r="H206" s="33">
        <f t="shared" si="23"/>
        <v>0.62784961506839077</v>
      </c>
      <c r="I206" s="33">
        <f t="shared" si="24"/>
        <v>1.1250065407357019</v>
      </c>
      <c r="J206" s="20">
        <v>1018</v>
      </c>
      <c r="K206" s="14">
        <v>778</v>
      </c>
      <c r="L206" s="49">
        <f t="shared" si="25"/>
        <v>30.848329048843187</v>
      </c>
      <c r="M206" s="33">
        <f t="shared" si="26"/>
        <v>0.41085828214421205</v>
      </c>
      <c r="N206" s="34">
        <f t="shared" si="27"/>
        <v>0.27605489873256028</v>
      </c>
    </row>
    <row r="207" spans="1:14" hidden="1" outlineLevel="1" x14ac:dyDescent="0.25">
      <c r="A207" s="36"/>
      <c r="B207" s="50" t="s">
        <v>218</v>
      </c>
      <c r="C207" s="42">
        <f t="shared" si="21"/>
        <v>-23.878205128205128</v>
      </c>
      <c r="D207" s="48"/>
      <c r="E207" s="20">
        <v>58</v>
      </c>
      <c r="F207" s="14">
        <v>95</v>
      </c>
      <c r="G207" s="49">
        <f t="shared" si="22"/>
        <v>-38.94736842105263</v>
      </c>
      <c r="H207" s="33">
        <f t="shared" si="23"/>
        <v>0.21675760520218251</v>
      </c>
      <c r="I207" s="33">
        <f t="shared" si="24"/>
        <v>0.49709591334833342</v>
      </c>
      <c r="J207" s="20">
        <v>475</v>
      </c>
      <c r="K207" s="14">
        <v>624</v>
      </c>
      <c r="L207" s="49">
        <f t="shared" si="25"/>
        <v>-23.878205128205128</v>
      </c>
      <c r="M207" s="33">
        <f t="shared" si="26"/>
        <v>0.19170695876080623</v>
      </c>
      <c r="N207" s="34">
        <f t="shared" si="27"/>
        <v>0.22141164114282469</v>
      </c>
    </row>
    <row r="208" spans="1:14" hidden="1" outlineLevel="1" x14ac:dyDescent="0.25">
      <c r="A208" s="36"/>
      <c r="B208" s="50" t="s">
        <v>219</v>
      </c>
      <c r="C208" s="42">
        <f t="shared" si="21"/>
        <v>79.545454545454547</v>
      </c>
      <c r="D208" s="48"/>
      <c r="E208" s="20">
        <v>19</v>
      </c>
      <c r="F208" s="14">
        <v>10</v>
      </c>
      <c r="G208" s="49">
        <f t="shared" si="22"/>
        <v>90</v>
      </c>
      <c r="H208" s="33">
        <f t="shared" si="23"/>
        <v>7.100680170416325E-2</v>
      </c>
      <c r="I208" s="33">
        <f t="shared" si="24"/>
        <v>5.2325885615614041E-2</v>
      </c>
      <c r="J208" s="20">
        <v>395</v>
      </c>
      <c r="K208" s="14">
        <v>220</v>
      </c>
      <c r="L208" s="49">
        <f t="shared" si="25"/>
        <v>79.545454545454547</v>
      </c>
      <c r="M208" s="33">
        <f t="shared" si="26"/>
        <v>0.15941947096951253</v>
      </c>
      <c r="N208" s="34">
        <f t="shared" si="27"/>
        <v>7.8061796556765123E-2</v>
      </c>
    </row>
    <row r="209" spans="1:14" hidden="1" outlineLevel="1" x14ac:dyDescent="0.25">
      <c r="A209" s="36"/>
      <c r="B209" s="50">
        <v>124</v>
      </c>
      <c r="C209" s="42">
        <f t="shared" si="21"/>
        <v>614.28571428571433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50</v>
      </c>
      <c r="K209" s="14">
        <v>7</v>
      </c>
      <c r="L209" s="49">
        <f t="shared" si="25"/>
        <v>614.28571428571433</v>
      </c>
      <c r="M209" s="33">
        <f t="shared" si="26"/>
        <v>2.0179679869558549E-2</v>
      </c>
      <c r="N209" s="34">
        <f t="shared" si="27"/>
        <v>2.4837844358970716E-3</v>
      </c>
    </row>
    <row r="210" spans="1:14" hidden="1" outlineLevel="1" x14ac:dyDescent="0.25">
      <c r="A210" s="36"/>
      <c r="B210" s="50" t="s">
        <v>220</v>
      </c>
      <c r="C210" s="42" t="str">
        <f t="shared" si="21"/>
        <v/>
      </c>
      <c r="D210" s="48"/>
      <c r="E210" s="20">
        <v>5</v>
      </c>
      <c r="F210" s="14">
        <v>0</v>
      </c>
      <c r="G210" s="49" t="str">
        <f t="shared" si="22"/>
        <v/>
      </c>
      <c r="H210" s="33">
        <f t="shared" si="23"/>
        <v>1.868600044846401E-2</v>
      </c>
      <c r="I210" s="33" t="str">
        <f t="shared" si="24"/>
        <v/>
      </c>
      <c r="J210" s="20">
        <v>40</v>
      </c>
      <c r="K210" s="14">
        <v>0</v>
      </c>
      <c r="L210" s="49" t="str">
        <f t="shared" si="25"/>
        <v/>
      </c>
      <c r="M210" s="33">
        <f t="shared" si="26"/>
        <v>1.614374389564684E-2</v>
      </c>
      <c r="N210" s="34" t="str">
        <f t="shared" si="27"/>
        <v/>
      </c>
    </row>
    <row r="211" spans="1:14" hidden="1" outlineLevel="1" x14ac:dyDescent="0.25">
      <c r="A211" s="36"/>
      <c r="B211" s="50" t="s">
        <v>221</v>
      </c>
      <c r="C211" s="42">
        <f t="shared" si="21"/>
        <v>-40</v>
      </c>
      <c r="D211" s="48"/>
      <c r="E211" s="20">
        <v>0</v>
      </c>
      <c r="F211" s="14">
        <v>3</v>
      </c>
      <c r="G211" s="49">
        <f t="shared" si="22"/>
        <v>-100</v>
      </c>
      <c r="H211" s="33" t="str">
        <f t="shared" si="23"/>
        <v/>
      </c>
      <c r="I211" s="33">
        <f t="shared" si="24"/>
        <v>1.5697765684684211E-2</v>
      </c>
      <c r="J211" s="20">
        <v>18</v>
      </c>
      <c r="K211" s="14">
        <v>30</v>
      </c>
      <c r="L211" s="49">
        <f t="shared" si="25"/>
        <v>-40</v>
      </c>
      <c r="M211" s="33">
        <f t="shared" si="26"/>
        <v>7.2646847530410787E-3</v>
      </c>
      <c r="N211" s="34">
        <f t="shared" si="27"/>
        <v>1.064479043955888E-2</v>
      </c>
    </row>
    <row r="212" spans="1:14" hidden="1" outlineLevel="1" x14ac:dyDescent="0.25">
      <c r="A212" s="36"/>
      <c r="B212" s="50" t="s">
        <v>222</v>
      </c>
      <c r="C212" s="42">
        <f t="shared" si="21"/>
        <v>-35</v>
      </c>
      <c r="D212" s="48"/>
      <c r="E212" s="20">
        <v>1</v>
      </c>
      <c r="F212" s="14">
        <v>0</v>
      </c>
      <c r="G212" s="49" t="str">
        <f t="shared" si="22"/>
        <v/>
      </c>
      <c r="H212" s="33">
        <f t="shared" si="23"/>
        <v>3.7372000896928022E-3</v>
      </c>
      <c r="I212" s="33" t="str">
        <f t="shared" si="24"/>
        <v/>
      </c>
      <c r="J212" s="20">
        <v>13</v>
      </c>
      <c r="K212" s="14">
        <v>20</v>
      </c>
      <c r="L212" s="49">
        <f t="shared" si="25"/>
        <v>-35</v>
      </c>
      <c r="M212" s="33">
        <f t="shared" si="26"/>
        <v>5.2467167660852224E-3</v>
      </c>
      <c r="N212" s="34">
        <f t="shared" si="27"/>
        <v>7.0965269597059203E-3</v>
      </c>
    </row>
    <row r="213" spans="1:14" hidden="1" outlineLevel="1" x14ac:dyDescent="0.25">
      <c r="A213" s="36"/>
      <c r="B213" s="50" t="s">
        <v>223</v>
      </c>
      <c r="C213" s="42">
        <f t="shared" si="21"/>
        <v>266.66666666666663</v>
      </c>
      <c r="D213" s="48"/>
      <c r="E213" s="20">
        <v>0</v>
      </c>
      <c r="F213" s="14">
        <v>1</v>
      </c>
      <c r="G213" s="49">
        <f t="shared" si="22"/>
        <v>-100</v>
      </c>
      <c r="H213" s="33" t="str">
        <f t="shared" si="23"/>
        <v/>
      </c>
      <c r="I213" s="33">
        <f t="shared" si="24"/>
        <v>5.2325885615614048E-3</v>
      </c>
      <c r="J213" s="20">
        <v>11</v>
      </c>
      <c r="K213" s="14">
        <v>3</v>
      </c>
      <c r="L213" s="49">
        <f t="shared" si="25"/>
        <v>266.66666666666663</v>
      </c>
      <c r="M213" s="33">
        <f t="shared" si="26"/>
        <v>4.4395295713028811E-3</v>
      </c>
      <c r="N213" s="34">
        <f t="shared" si="27"/>
        <v>1.0644790439558881E-3</v>
      </c>
    </row>
    <row r="214" spans="1:14" hidden="1" outlineLevel="1" x14ac:dyDescent="0.25">
      <c r="A214" s="36"/>
      <c r="B214" s="50" t="s">
        <v>224</v>
      </c>
      <c r="C214" s="42">
        <f t="shared" si="21"/>
        <v>200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9</v>
      </c>
      <c r="K214" s="14">
        <v>3</v>
      </c>
      <c r="L214" s="49">
        <f t="shared" si="25"/>
        <v>200</v>
      </c>
      <c r="M214" s="33">
        <f t="shared" si="26"/>
        <v>3.6323423765205393E-3</v>
      </c>
      <c r="N214" s="34">
        <f t="shared" si="27"/>
        <v>1.0644790439558881E-3</v>
      </c>
    </row>
    <row r="215" spans="1:14" hidden="1" outlineLevel="1" x14ac:dyDescent="0.25">
      <c r="A215" s="36"/>
      <c r="B215" s="50" t="s">
        <v>225</v>
      </c>
      <c r="C215" s="42">
        <f t="shared" si="21"/>
        <v>-86.36363636363636</v>
      </c>
      <c r="D215" s="48"/>
      <c r="E215" s="20">
        <v>0</v>
      </c>
      <c r="F215" s="14">
        <v>1</v>
      </c>
      <c r="G215" s="49">
        <f t="shared" si="22"/>
        <v>-100</v>
      </c>
      <c r="H215" s="33" t="str">
        <f t="shared" si="23"/>
        <v/>
      </c>
      <c r="I215" s="33">
        <f t="shared" si="24"/>
        <v>5.2325885615614048E-3</v>
      </c>
      <c r="J215" s="20">
        <v>3</v>
      </c>
      <c r="K215" s="14">
        <v>22</v>
      </c>
      <c r="L215" s="49">
        <f t="shared" si="25"/>
        <v>-86.36363636363636</v>
      </c>
      <c r="M215" s="33">
        <f t="shared" si="26"/>
        <v>1.210780792173513E-3</v>
      </c>
      <c r="N215" s="34">
        <f t="shared" si="27"/>
        <v>7.8061796556765121E-3</v>
      </c>
    </row>
    <row r="216" spans="1:14" collapsed="1" x14ac:dyDescent="0.25">
      <c r="A216" s="36" t="s">
        <v>226</v>
      </c>
      <c r="B216" s="1" t="s">
        <v>227</v>
      </c>
      <c r="C216" s="42">
        <f t="shared" si="21"/>
        <v>50.765136393878905</v>
      </c>
      <c r="D216" s="48"/>
      <c r="E216" s="20">
        <v>413</v>
      </c>
      <c r="F216" s="14">
        <v>327</v>
      </c>
      <c r="G216" s="49">
        <f t="shared" si="22"/>
        <v>26.299694189602445</v>
      </c>
      <c r="H216" s="33">
        <f t="shared" si="23"/>
        <v>1.5434636370431272</v>
      </c>
      <c r="I216" s="33">
        <f t="shared" si="24"/>
        <v>1.7110564596305791</v>
      </c>
      <c r="J216" s="20">
        <v>4532</v>
      </c>
      <c r="K216" s="14">
        <v>3006</v>
      </c>
      <c r="L216" s="49">
        <f t="shared" si="25"/>
        <v>50.765136393878905</v>
      </c>
      <c r="M216" s="33">
        <f t="shared" si="26"/>
        <v>1.8290861833767869</v>
      </c>
      <c r="N216" s="34">
        <f t="shared" si="27"/>
        <v>1.0666080020437998</v>
      </c>
    </row>
    <row r="217" spans="1:14" hidden="1" outlineLevel="1" x14ac:dyDescent="0.25">
      <c r="A217" s="36"/>
      <c r="B217" s="50" t="s">
        <v>228</v>
      </c>
      <c r="C217" s="42">
        <f t="shared" si="21"/>
        <v>76.991984912776985</v>
      </c>
      <c r="D217" s="48"/>
      <c r="E217" s="20">
        <v>308</v>
      </c>
      <c r="F217" s="14">
        <v>277</v>
      </c>
      <c r="G217" s="49">
        <f t="shared" si="22"/>
        <v>11.191335740072201</v>
      </c>
      <c r="H217" s="33">
        <f t="shared" si="23"/>
        <v>1.151057627625383</v>
      </c>
      <c r="I217" s="33">
        <f t="shared" si="24"/>
        <v>1.4494270315525091</v>
      </c>
      <c r="J217" s="20">
        <v>3754</v>
      </c>
      <c r="K217" s="14">
        <v>2121</v>
      </c>
      <c r="L217" s="49">
        <f t="shared" si="25"/>
        <v>76.991984912776985</v>
      </c>
      <c r="M217" s="33">
        <f t="shared" si="26"/>
        <v>1.5150903646064557</v>
      </c>
      <c r="N217" s="34">
        <f t="shared" si="27"/>
        <v>0.75258668407681273</v>
      </c>
    </row>
    <row r="218" spans="1:14" hidden="1" outlineLevel="1" x14ac:dyDescent="0.25">
      <c r="A218" s="36"/>
      <c r="B218" s="50" t="s">
        <v>229</v>
      </c>
      <c r="C218" s="42">
        <f t="shared" si="21"/>
        <v>-4.7835990888382689</v>
      </c>
      <c r="D218" s="48"/>
      <c r="E218" s="20">
        <v>45</v>
      </c>
      <c r="F218" s="14">
        <v>17</v>
      </c>
      <c r="G218" s="49">
        <f t="shared" si="22"/>
        <v>164.70588235294116</v>
      </c>
      <c r="H218" s="33">
        <f t="shared" si="23"/>
        <v>0.16817400403617611</v>
      </c>
      <c r="I218" s="33">
        <f t="shared" si="24"/>
        <v>8.8954005546543868E-2</v>
      </c>
      <c r="J218" s="20">
        <v>418</v>
      </c>
      <c r="K218" s="14">
        <v>439</v>
      </c>
      <c r="L218" s="49">
        <f t="shared" si="25"/>
        <v>-4.7835990888382689</v>
      </c>
      <c r="M218" s="33">
        <f t="shared" si="26"/>
        <v>0.16870212370950949</v>
      </c>
      <c r="N218" s="34">
        <f t="shared" si="27"/>
        <v>0.15576876676554494</v>
      </c>
    </row>
    <row r="219" spans="1:14" hidden="1" outlineLevel="1" x14ac:dyDescent="0.25">
      <c r="A219" s="36"/>
      <c r="B219" s="50" t="s">
        <v>230</v>
      </c>
      <c r="C219" s="42">
        <f t="shared" si="21"/>
        <v>5.8823529411764701</v>
      </c>
      <c r="D219" s="48"/>
      <c r="E219" s="20">
        <v>60</v>
      </c>
      <c r="F219" s="14">
        <v>33</v>
      </c>
      <c r="G219" s="49">
        <f t="shared" si="22"/>
        <v>81.818181818181827</v>
      </c>
      <c r="H219" s="33">
        <f t="shared" si="23"/>
        <v>0.22423200538156815</v>
      </c>
      <c r="I219" s="33">
        <f t="shared" si="24"/>
        <v>0.17267542253152635</v>
      </c>
      <c r="J219" s="20">
        <v>360</v>
      </c>
      <c r="K219" s="14">
        <v>340</v>
      </c>
      <c r="L219" s="49">
        <f t="shared" si="25"/>
        <v>5.8823529411764701</v>
      </c>
      <c r="M219" s="33">
        <f t="shared" si="26"/>
        <v>0.14529369506082157</v>
      </c>
      <c r="N219" s="34">
        <f t="shared" si="27"/>
        <v>0.12064095831500064</v>
      </c>
    </row>
    <row r="220" spans="1:14" hidden="1" outlineLevel="1" x14ac:dyDescent="0.25">
      <c r="A220" s="36"/>
      <c r="B220" s="50" t="s">
        <v>231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71</v>
      </c>
      <c r="L220" s="49">
        <f t="shared" si="25"/>
        <v>-100</v>
      </c>
      <c r="M220" s="33" t="str">
        <f t="shared" si="26"/>
        <v/>
      </c>
      <c r="N220" s="34">
        <f t="shared" si="27"/>
        <v>2.5192670706956015E-2</v>
      </c>
    </row>
    <row r="221" spans="1:14" hidden="1" outlineLevel="1" x14ac:dyDescent="0.25">
      <c r="A221" s="36"/>
      <c r="B221" s="50" t="s">
        <v>232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35</v>
      </c>
      <c r="L221" s="49">
        <f t="shared" si="25"/>
        <v>-100</v>
      </c>
      <c r="M221" s="33" t="str">
        <f t="shared" si="26"/>
        <v/>
      </c>
      <c r="N221" s="34">
        <f t="shared" si="27"/>
        <v>1.241892217948536E-2</v>
      </c>
    </row>
    <row r="222" spans="1:14" collapsed="1" x14ac:dyDescent="0.25">
      <c r="A222" s="36" t="s">
        <v>233</v>
      </c>
      <c r="B222" s="1" t="s">
        <v>234</v>
      </c>
      <c r="C222" s="42">
        <f t="shared" si="21"/>
        <v>8.1129196337741618</v>
      </c>
      <c r="D222" s="48"/>
      <c r="E222" s="20">
        <v>717</v>
      </c>
      <c r="F222" s="14">
        <v>103</v>
      </c>
      <c r="G222" s="49">
        <f t="shared" si="22"/>
        <v>596.11650485436894</v>
      </c>
      <c r="H222" s="33">
        <f t="shared" si="23"/>
        <v>2.6795724643097389</v>
      </c>
      <c r="I222" s="33">
        <f t="shared" si="24"/>
        <v>0.5389566218408246</v>
      </c>
      <c r="J222" s="20">
        <v>4251</v>
      </c>
      <c r="K222" s="14">
        <v>3932</v>
      </c>
      <c r="L222" s="49">
        <f t="shared" si="25"/>
        <v>8.1129196337741618</v>
      </c>
      <c r="M222" s="33">
        <f t="shared" si="26"/>
        <v>1.715676382509868</v>
      </c>
      <c r="N222" s="34">
        <f t="shared" si="27"/>
        <v>1.3951772002781839</v>
      </c>
    </row>
    <row r="223" spans="1:14" hidden="1" outlineLevel="1" x14ac:dyDescent="0.25">
      <c r="A223" s="36"/>
      <c r="B223" s="50" t="s">
        <v>235</v>
      </c>
      <c r="C223" s="42">
        <f t="shared" si="21"/>
        <v>8353.8461538461524</v>
      </c>
      <c r="D223" s="48"/>
      <c r="E223" s="20">
        <v>178</v>
      </c>
      <c r="F223" s="14">
        <v>0</v>
      </c>
      <c r="G223" s="49" t="str">
        <f t="shared" si="22"/>
        <v/>
      </c>
      <c r="H223" s="33">
        <f t="shared" si="23"/>
        <v>0.66522161596531881</v>
      </c>
      <c r="I223" s="33" t="str">
        <f t="shared" si="24"/>
        <v/>
      </c>
      <c r="J223" s="20">
        <v>1099</v>
      </c>
      <c r="K223" s="14">
        <v>13</v>
      </c>
      <c r="L223" s="49">
        <f t="shared" si="25"/>
        <v>8353.8461538461524</v>
      </c>
      <c r="M223" s="33">
        <f t="shared" si="26"/>
        <v>0.44354936353289698</v>
      </c>
      <c r="N223" s="34">
        <f t="shared" si="27"/>
        <v>4.6127425238088474E-3</v>
      </c>
    </row>
    <row r="224" spans="1:14" hidden="1" outlineLevel="1" x14ac:dyDescent="0.25">
      <c r="A224" s="36"/>
      <c r="B224" s="50" t="s">
        <v>236</v>
      </c>
      <c r="C224" s="42">
        <f t="shared" si="21"/>
        <v>-17.324561403508774</v>
      </c>
      <c r="D224" s="48"/>
      <c r="E224" s="20">
        <v>133</v>
      </c>
      <c r="F224" s="14">
        <v>27</v>
      </c>
      <c r="G224" s="49">
        <f t="shared" si="22"/>
        <v>392.59259259259261</v>
      </c>
      <c r="H224" s="33">
        <f t="shared" si="23"/>
        <v>0.49704761192914271</v>
      </c>
      <c r="I224" s="33">
        <f t="shared" si="24"/>
        <v>0.14127989116215792</v>
      </c>
      <c r="J224" s="20">
        <v>754</v>
      </c>
      <c r="K224" s="14">
        <v>912</v>
      </c>
      <c r="L224" s="49">
        <f t="shared" si="25"/>
        <v>-17.324561403508774</v>
      </c>
      <c r="M224" s="33">
        <f t="shared" si="26"/>
        <v>0.30430957243294293</v>
      </c>
      <c r="N224" s="34">
        <f t="shared" si="27"/>
        <v>0.32360162936258996</v>
      </c>
    </row>
    <row r="225" spans="1:14" hidden="1" outlineLevel="1" x14ac:dyDescent="0.25">
      <c r="A225" s="36"/>
      <c r="B225" s="50" t="s">
        <v>237</v>
      </c>
      <c r="C225" s="42">
        <f t="shared" si="21"/>
        <v>7.5555555555555554</v>
      </c>
      <c r="D225" s="48"/>
      <c r="E225" s="20">
        <v>75</v>
      </c>
      <c r="F225" s="14">
        <v>29</v>
      </c>
      <c r="G225" s="49">
        <f t="shared" si="22"/>
        <v>158.62068965517241</v>
      </c>
      <c r="H225" s="33">
        <f t="shared" si="23"/>
        <v>0.28029000672696014</v>
      </c>
      <c r="I225" s="33">
        <f t="shared" si="24"/>
        <v>0.15174506828528073</v>
      </c>
      <c r="J225" s="20">
        <v>726</v>
      </c>
      <c r="K225" s="14">
        <v>675</v>
      </c>
      <c r="L225" s="49">
        <f t="shared" si="25"/>
        <v>7.5555555555555554</v>
      </c>
      <c r="M225" s="33">
        <f t="shared" si="26"/>
        <v>0.29300895170599012</v>
      </c>
      <c r="N225" s="34">
        <f t="shared" si="27"/>
        <v>0.23950778489007482</v>
      </c>
    </row>
    <row r="226" spans="1:14" hidden="1" outlineLevel="1" x14ac:dyDescent="0.25">
      <c r="A226" s="36"/>
      <c r="B226" s="50" t="s">
        <v>238</v>
      </c>
      <c r="C226" s="42">
        <f t="shared" si="21"/>
        <v>-18.773946360153257</v>
      </c>
      <c r="D226" s="48"/>
      <c r="E226" s="20">
        <v>87</v>
      </c>
      <c r="F226" s="14">
        <v>6</v>
      </c>
      <c r="G226" s="49">
        <f t="shared" si="22"/>
        <v>1350</v>
      </c>
      <c r="H226" s="33">
        <f t="shared" si="23"/>
        <v>0.3251364078032738</v>
      </c>
      <c r="I226" s="33">
        <f t="shared" si="24"/>
        <v>3.1395531369368422E-2</v>
      </c>
      <c r="J226" s="20">
        <v>636</v>
      </c>
      <c r="K226" s="14">
        <v>783</v>
      </c>
      <c r="L226" s="49">
        <f t="shared" si="25"/>
        <v>-18.773946360153257</v>
      </c>
      <c r="M226" s="33">
        <f t="shared" si="26"/>
        <v>0.25668552794078475</v>
      </c>
      <c r="N226" s="34">
        <f t="shared" si="27"/>
        <v>0.2778290304724868</v>
      </c>
    </row>
    <row r="227" spans="1:14" hidden="1" outlineLevel="1" x14ac:dyDescent="0.25">
      <c r="A227" s="36"/>
      <c r="B227" s="50" t="s">
        <v>239</v>
      </c>
      <c r="C227" s="42">
        <f t="shared" si="21"/>
        <v>-14.896755162241886</v>
      </c>
      <c r="D227" s="48"/>
      <c r="E227" s="20">
        <v>169</v>
      </c>
      <c r="F227" s="14">
        <v>25</v>
      </c>
      <c r="G227" s="49">
        <f t="shared" si="22"/>
        <v>576</v>
      </c>
      <c r="H227" s="33">
        <f t="shared" si="23"/>
        <v>0.63158681515808357</v>
      </c>
      <c r="I227" s="33">
        <f t="shared" si="24"/>
        <v>0.13081471403903511</v>
      </c>
      <c r="J227" s="20">
        <v>577</v>
      </c>
      <c r="K227" s="14">
        <v>678</v>
      </c>
      <c r="L227" s="49">
        <f t="shared" si="25"/>
        <v>-14.896755162241886</v>
      </c>
      <c r="M227" s="33">
        <f t="shared" si="26"/>
        <v>0.23287350569470566</v>
      </c>
      <c r="N227" s="34">
        <f t="shared" si="27"/>
        <v>0.24057226393403067</v>
      </c>
    </row>
    <row r="228" spans="1:14" hidden="1" outlineLevel="1" x14ac:dyDescent="0.25">
      <c r="A228" s="36"/>
      <c r="B228" s="50" t="s">
        <v>240</v>
      </c>
      <c r="C228" s="42">
        <f t="shared" si="21"/>
        <v>-21.076233183856502</v>
      </c>
      <c r="D228" s="48"/>
      <c r="E228" s="20">
        <v>58</v>
      </c>
      <c r="F228" s="14">
        <v>10</v>
      </c>
      <c r="G228" s="49">
        <f t="shared" si="22"/>
        <v>480</v>
      </c>
      <c r="H228" s="33">
        <f t="shared" si="23"/>
        <v>0.21675760520218251</v>
      </c>
      <c r="I228" s="33">
        <f t="shared" si="24"/>
        <v>5.2325885615614041E-2</v>
      </c>
      <c r="J228" s="20">
        <v>352</v>
      </c>
      <c r="K228" s="14">
        <v>446</v>
      </c>
      <c r="L228" s="49">
        <f t="shared" si="25"/>
        <v>-21.076233183856502</v>
      </c>
      <c r="M228" s="33">
        <f t="shared" si="26"/>
        <v>0.14206494628169219</v>
      </c>
      <c r="N228" s="34">
        <f t="shared" si="27"/>
        <v>0.15825255120144202</v>
      </c>
    </row>
    <row r="229" spans="1:14" hidden="1" outlineLevel="1" x14ac:dyDescent="0.25">
      <c r="A229" s="36"/>
      <c r="B229" s="50" t="s">
        <v>241</v>
      </c>
      <c r="C229" s="42">
        <f t="shared" si="21"/>
        <v>25.373134328358208</v>
      </c>
      <c r="D229" s="48"/>
      <c r="E229" s="20">
        <v>17</v>
      </c>
      <c r="F229" s="14">
        <v>0</v>
      </c>
      <c r="G229" s="49" t="str">
        <f t="shared" si="22"/>
        <v/>
      </c>
      <c r="H229" s="33">
        <f t="shared" si="23"/>
        <v>6.353240152477764E-2</v>
      </c>
      <c r="I229" s="33" t="str">
        <f t="shared" si="24"/>
        <v/>
      </c>
      <c r="J229" s="20">
        <v>84</v>
      </c>
      <c r="K229" s="14">
        <v>67</v>
      </c>
      <c r="L229" s="49">
        <f t="shared" si="25"/>
        <v>25.373134328358208</v>
      </c>
      <c r="M229" s="33">
        <f t="shared" si="26"/>
        <v>3.3901862180858361E-2</v>
      </c>
      <c r="N229" s="34">
        <f t="shared" si="27"/>
        <v>2.3773365315014831E-2</v>
      </c>
    </row>
    <row r="230" spans="1:14" hidden="1" outlineLevel="1" x14ac:dyDescent="0.25">
      <c r="A230" s="36"/>
      <c r="B230" s="50" t="s">
        <v>242</v>
      </c>
      <c r="C230" s="42">
        <f t="shared" si="21"/>
        <v>-74.157303370786522</v>
      </c>
      <c r="D230" s="48"/>
      <c r="E230" s="20">
        <v>0</v>
      </c>
      <c r="F230" s="14">
        <v>5</v>
      </c>
      <c r="G230" s="49">
        <f t="shared" si="22"/>
        <v>-100</v>
      </c>
      <c r="H230" s="33" t="str">
        <f t="shared" si="23"/>
        <v/>
      </c>
      <c r="I230" s="33">
        <f t="shared" si="24"/>
        <v>2.6162942807807021E-2</v>
      </c>
      <c r="J230" s="20">
        <v>23</v>
      </c>
      <c r="K230" s="14">
        <v>89</v>
      </c>
      <c r="L230" s="49">
        <f t="shared" si="25"/>
        <v>-74.157303370786522</v>
      </c>
      <c r="M230" s="33">
        <f t="shared" si="26"/>
        <v>9.2826527399969324E-3</v>
      </c>
      <c r="N230" s="34">
        <f t="shared" si="27"/>
        <v>3.1579544970691341E-2</v>
      </c>
    </row>
    <row r="231" spans="1:14" hidden="1" outlineLevel="1" x14ac:dyDescent="0.25">
      <c r="A231" s="36"/>
      <c r="B231" s="50" t="s">
        <v>243</v>
      </c>
      <c r="C231" s="42">
        <f t="shared" si="21"/>
        <v>-100</v>
      </c>
      <c r="D231" s="48"/>
      <c r="E231" s="20">
        <v>0</v>
      </c>
      <c r="F231" s="14">
        <v>1</v>
      </c>
      <c r="G231" s="49">
        <f t="shared" si="22"/>
        <v>-100</v>
      </c>
      <c r="H231" s="33" t="str">
        <f t="shared" si="23"/>
        <v/>
      </c>
      <c r="I231" s="33">
        <f t="shared" si="24"/>
        <v>5.2325885615614048E-3</v>
      </c>
      <c r="J231" s="20">
        <v>0</v>
      </c>
      <c r="K231" s="14">
        <v>257</v>
      </c>
      <c r="L231" s="49">
        <f t="shared" si="25"/>
        <v>-100</v>
      </c>
      <c r="M231" s="33" t="str">
        <f t="shared" si="26"/>
        <v/>
      </c>
      <c r="N231" s="34">
        <f t="shared" si="27"/>
        <v>9.1190371432221071E-2</v>
      </c>
    </row>
    <row r="232" spans="1:14" hidden="1" outlineLevel="1" x14ac:dyDescent="0.25">
      <c r="A232" s="36"/>
      <c r="B232" s="50" t="s">
        <v>244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10</v>
      </c>
      <c r="L232" s="49">
        <f t="shared" si="25"/>
        <v>-100</v>
      </c>
      <c r="M232" s="33" t="str">
        <f t="shared" si="26"/>
        <v/>
      </c>
      <c r="N232" s="34">
        <f t="shared" si="27"/>
        <v>3.5482634798529602E-3</v>
      </c>
    </row>
    <row r="233" spans="1:14" hidden="1" outlineLevel="1" x14ac:dyDescent="0.25">
      <c r="A233" s="36"/>
      <c r="B233" s="50" t="s">
        <v>245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</v>
      </c>
      <c r="L233" s="49">
        <f t="shared" si="25"/>
        <v>-100</v>
      </c>
      <c r="M233" s="33" t="str">
        <f t="shared" si="26"/>
        <v/>
      </c>
      <c r="N233" s="34">
        <f t="shared" si="27"/>
        <v>7.0965269597059199E-4</v>
      </c>
    </row>
    <row r="234" spans="1:14" collapsed="1" x14ac:dyDescent="0.25">
      <c r="A234" s="36" t="s">
        <v>246</v>
      </c>
      <c r="B234" s="1" t="s">
        <v>247</v>
      </c>
      <c r="C234" s="42">
        <f t="shared" si="21"/>
        <v>-7.1277346506704307</v>
      </c>
      <c r="D234" s="48"/>
      <c r="E234" s="20">
        <v>582</v>
      </c>
      <c r="F234" s="14">
        <v>284</v>
      </c>
      <c r="G234" s="49">
        <f t="shared" si="22"/>
        <v>104.92957746478872</v>
      </c>
      <c r="H234" s="33">
        <f t="shared" si="23"/>
        <v>2.1750504522012108</v>
      </c>
      <c r="I234" s="33">
        <f t="shared" si="24"/>
        <v>1.4860551514834388</v>
      </c>
      <c r="J234" s="20">
        <v>3948</v>
      </c>
      <c r="K234" s="14">
        <v>4251</v>
      </c>
      <c r="L234" s="49">
        <f t="shared" si="25"/>
        <v>-7.1277346506704307</v>
      </c>
      <c r="M234" s="33">
        <f t="shared" si="26"/>
        <v>1.5933875225003429</v>
      </c>
      <c r="N234" s="34">
        <f t="shared" si="27"/>
        <v>1.5083668052854933</v>
      </c>
    </row>
    <row r="235" spans="1:14" hidden="1" outlineLevel="1" x14ac:dyDescent="0.25">
      <c r="A235" s="36"/>
      <c r="B235" s="50" t="s">
        <v>248</v>
      </c>
      <c r="C235" s="42">
        <f t="shared" si="21"/>
        <v>-10.476878612716762</v>
      </c>
      <c r="D235" s="48"/>
      <c r="E235" s="20">
        <v>165</v>
      </c>
      <c r="F235" s="14">
        <v>56</v>
      </c>
      <c r="G235" s="49">
        <f t="shared" si="22"/>
        <v>194.64285714285714</v>
      </c>
      <c r="H235" s="33">
        <f t="shared" si="23"/>
        <v>0.61663801479931235</v>
      </c>
      <c r="I235" s="33">
        <f t="shared" si="24"/>
        <v>0.29302495944743867</v>
      </c>
      <c r="J235" s="20">
        <v>1239</v>
      </c>
      <c r="K235" s="14">
        <v>1384</v>
      </c>
      <c r="L235" s="49">
        <f t="shared" si="25"/>
        <v>-10.476878612716762</v>
      </c>
      <c r="M235" s="33">
        <f t="shared" si="26"/>
        <v>0.50005246716766083</v>
      </c>
      <c r="N235" s="34">
        <f t="shared" si="27"/>
        <v>0.49107966561164962</v>
      </c>
    </row>
    <row r="236" spans="1:14" hidden="1" outlineLevel="1" x14ac:dyDescent="0.25">
      <c r="A236" s="36"/>
      <c r="B236" s="50" t="s">
        <v>249</v>
      </c>
      <c r="C236" s="42">
        <f t="shared" si="21"/>
        <v>7.1553228621291449</v>
      </c>
      <c r="D236" s="48"/>
      <c r="E236" s="20">
        <v>161</v>
      </c>
      <c r="F236" s="14">
        <v>87</v>
      </c>
      <c r="G236" s="49">
        <f t="shared" si="22"/>
        <v>85.057471264367805</v>
      </c>
      <c r="H236" s="33">
        <f t="shared" si="23"/>
        <v>0.60168921444054113</v>
      </c>
      <c r="I236" s="33">
        <f t="shared" si="24"/>
        <v>0.45523520485584218</v>
      </c>
      <c r="J236" s="20">
        <v>1228</v>
      </c>
      <c r="K236" s="14">
        <v>1146</v>
      </c>
      <c r="L236" s="49">
        <f t="shared" si="25"/>
        <v>7.1553228621291449</v>
      </c>
      <c r="M236" s="33">
        <f t="shared" si="26"/>
        <v>0.49561293759635799</v>
      </c>
      <c r="N236" s="34">
        <f t="shared" si="27"/>
        <v>0.40663099479114923</v>
      </c>
    </row>
    <row r="237" spans="1:14" hidden="1" outlineLevel="1" x14ac:dyDescent="0.25">
      <c r="A237" s="36"/>
      <c r="B237" s="50" t="s">
        <v>250</v>
      </c>
      <c r="C237" s="42">
        <f t="shared" si="21"/>
        <v>-58.994974874371863</v>
      </c>
      <c r="D237" s="48"/>
      <c r="E237" s="20">
        <v>51</v>
      </c>
      <c r="F237" s="14">
        <v>90</v>
      </c>
      <c r="G237" s="49">
        <f t="shared" si="22"/>
        <v>-43.333333333333336</v>
      </c>
      <c r="H237" s="33">
        <f t="shared" si="23"/>
        <v>0.19059720457433291</v>
      </c>
      <c r="I237" s="33">
        <f t="shared" si="24"/>
        <v>0.47093297054052635</v>
      </c>
      <c r="J237" s="20">
        <v>408</v>
      </c>
      <c r="K237" s="14">
        <v>995</v>
      </c>
      <c r="L237" s="49">
        <f t="shared" si="25"/>
        <v>-58.994974874371863</v>
      </c>
      <c r="M237" s="33">
        <f t="shared" si="26"/>
        <v>0.16466618773559777</v>
      </c>
      <c r="N237" s="34">
        <f t="shared" si="27"/>
        <v>0.35305221624536953</v>
      </c>
    </row>
    <row r="238" spans="1:14" hidden="1" outlineLevel="1" x14ac:dyDescent="0.25">
      <c r="A238" s="36"/>
      <c r="B238" s="50" t="s">
        <v>251</v>
      </c>
      <c r="C238" s="42">
        <f t="shared" si="21"/>
        <v>25.724637681159418</v>
      </c>
      <c r="D238" s="48"/>
      <c r="E238" s="20">
        <v>42</v>
      </c>
      <c r="F238" s="14">
        <v>18</v>
      </c>
      <c r="G238" s="49">
        <f t="shared" si="22"/>
        <v>133.33333333333331</v>
      </c>
      <c r="H238" s="33">
        <f t="shared" si="23"/>
        <v>0.15696240376709769</v>
      </c>
      <c r="I238" s="33">
        <f t="shared" si="24"/>
        <v>9.4186594108105273E-2</v>
      </c>
      <c r="J238" s="20">
        <v>347</v>
      </c>
      <c r="K238" s="14">
        <v>276</v>
      </c>
      <c r="L238" s="49">
        <f t="shared" si="25"/>
        <v>25.724637681159418</v>
      </c>
      <c r="M238" s="33">
        <f t="shared" si="26"/>
        <v>0.14004697829473634</v>
      </c>
      <c r="N238" s="34">
        <f t="shared" si="27"/>
        <v>9.7932072043941693E-2</v>
      </c>
    </row>
    <row r="239" spans="1:14" hidden="1" outlineLevel="1" x14ac:dyDescent="0.25">
      <c r="A239" s="36"/>
      <c r="B239" s="50" t="s">
        <v>252</v>
      </c>
      <c r="C239" s="42">
        <f t="shared" si="21"/>
        <v>60.591133004926114</v>
      </c>
      <c r="D239" s="48"/>
      <c r="E239" s="20">
        <v>46</v>
      </c>
      <c r="F239" s="14">
        <v>21</v>
      </c>
      <c r="G239" s="49">
        <f t="shared" si="22"/>
        <v>119.04761904761905</v>
      </c>
      <c r="H239" s="33">
        <f t="shared" si="23"/>
        <v>0.17191120412586891</v>
      </c>
      <c r="I239" s="33">
        <f t="shared" si="24"/>
        <v>0.10988435979278949</v>
      </c>
      <c r="J239" s="20">
        <v>326</v>
      </c>
      <c r="K239" s="14">
        <v>203</v>
      </c>
      <c r="L239" s="49">
        <f t="shared" si="25"/>
        <v>60.591133004926114</v>
      </c>
      <c r="M239" s="33">
        <f t="shared" si="26"/>
        <v>0.13157151274952172</v>
      </c>
      <c r="N239" s="34">
        <f t="shared" si="27"/>
        <v>7.2029748641015079E-2</v>
      </c>
    </row>
    <row r="240" spans="1:14" hidden="1" outlineLevel="1" x14ac:dyDescent="0.25">
      <c r="A240" s="36"/>
      <c r="B240" s="50" t="s">
        <v>253</v>
      </c>
      <c r="C240" s="42">
        <f t="shared" si="21"/>
        <v>17.004048582995949</v>
      </c>
      <c r="D240" s="48"/>
      <c r="E240" s="20">
        <v>14</v>
      </c>
      <c r="F240" s="14">
        <v>12</v>
      </c>
      <c r="G240" s="49">
        <f t="shared" si="22"/>
        <v>16.666666666666664</v>
      </c>
      <c r="H240" s="33">
        <f t="shared" si="23"/>
        <v>5.2320801255699226E-2</v>
      </c>
      <c r="I240" s="33">
        <f t="shared" si="24"/>
        <v>6.2791062738736844E-2</v>
      </c>
      <c r="J240" s="20">
        <v>289</v>
      </c>
      <c r="K240" s="14">
        <v>247</v>
      </c>
      <c r="L240" s="49">
        <f t="shared" si="25"/>
        <v>17.004048582995949</v>
      </c>
      <c r="M240" s="33">
        <f t="shared" si="26"/>
        <v>0.1166385496460484</v>
      </c>
      <c r="N240" s="34">
        <f t="shared" si="27"/>
        <v>8.7642107952368112E-2</v>
      </c>
    </row>
    <row r="241" spans="1:14" hidden="1" outlineLevel="1" x14ac:dyDescent="0.25">
      <c r="A241" s="36"/>
      <c r="B241" s="50" t="s">
        <v>254</v>
      </c>
      <c r="C241" s="42" t="str">
        <f t="shared" si="21"/>
        <v/>
      </c>
      <c r="D241" s="48"/>
      <c r="E241" s="20">
        <v>103</v>
      </c>
      <c r="F241" s="14">
        <v>0</v>
      </c>
      <c r="G241" s="49" t="str">
        <f t="shared" si="22"/>
        <v/>
      </c>
      <c r="H241" s="33">
        <f t="shared" si="23"/>
        <v>0.38493160923835862</v>
      </c>
      <c r="I241" s="33" t="str">
        <f t="shared" si="24"/>
        <v/>
      </c>
      <c r="J241" s="20">
        <v>111</v>
      </c>
      <c r="K241" s="14">
        <v>0</v>
      </c>
      <c r="L241" s="49" t="str">
        <f t="shared" si="25"/>
        <v/>
      </c>
      <c r="M241" s="33">
        <f t="shared" si="26"/>
        <v>4.4798889310419976E-2</v>
      </c>
      <c r="N241" s="34" t="str">
        <f t="shared" si="27"/>
        <v/>
      </c>
    </row>
    <row r="242" spans="1:14" collapsed="1" x14ac:dyDescent="0.25">
      <c r="A242" s="36" t="s">
        <v>255</v>
      </c>
      <c r="B242" s="1" t="s">
        <v>256</v>
      </c>
      <c r="C242" s="42">
        <f t="shared" si="21"/>
        <v>2.6462805057336078</v>
      </c>
      <c r="D242" s="48"/>
      <c r="E242" s="20">
        <v>185</v>
      </c>
      <c r="F242" s="14">
        <v>157</v>
      </c>
      <c r="G242" s="49">
        <f t="shared" si="22"/>
        <v>17.834394904458598</v>
      </c>
      <c r="H242" s="33">
        <f t="shared" si="23"/>
        <v>0.69138201659316845</v>
      </c>
      <c r="I242" s="33">
        <f t="shared" si="24"/>
        <v>0.82151640416514049</v>
      </c>
      <c r="J242" s="20">
        <v>3491</v>
      </c>
      <c r="K242" s="14">
        <v>3401</v>
      </c>
      <c r="L242" s="49">
        <f t="shared" si="25"/>
        <v>2.6462805057336078</v>
      </c>
      <c r="M242" s="33">
        <f t="shared" si="26"/>
        <v>1.408945248492578</v>
      </c>
      <c r="N242" s="34">
        <f t="shared" si="27"/>
        <v>1.2067644094979917</v>
      </c>
    </row>
    <row r="243" spans="1:14" hidden="1" outlineLevel="1" x14ac:dyDescent="0.25">
      <c r="A243" s="36"/>
      <c r="B243" s="50" t="s">
        <v>257</v>
      </c>
      <c r="C243" s="42">
        <f t="shared" si="21"/>
        <v>2.3194748358862145</v>
      </c>
      <c r="D243" s="48"/>
      <c r="E243" s="20">
        <v>169</v>
      </c>
      <c r="F243" s="14">
        <v>77</v>
      </c>
      <c r="G243" s="49">
        <f t="shared" si="22"/>
        <v>119.48051948051948</v>
      </c>
      <c r="H243" s="33">
        <f t="shared" si="23"/>
        <v>0.63158681515808357</v>
      </c>
      <c r="I243" s="33">
        <f t="shared" si="24"/>
        <v>0.40290931924022816</v>
      </c>
      <c r="J243" s="20">
        <v>2338</v>
      </c>
      <c r="K243" s="14">
        <v>2285</v>
      </c>
      <c r="L243" s="49">
        <f t="shared" si="25"/>
        <v>2.3194748358862145</v>
      </c>
      <c r="M243" s="33">
        <f t="shared" si="26"/>
        <v>0.94360183070055781</v>
      </c>
      <c r="N243" s="34">
        <f t="shared" si="27"/>
        <v>0.81077820514640131</v>
      </c>
    </row>
    <row r="244" spans="1:14" hidden="1" outlineLevel="1" x14ac:dyDescent="0.25">
      <c r="A244" s="36"/>
      <c r="B244" s="50" t="s">
        <v>258</v>
      </c>
      <c r="C244" s="42">
        <f t="shared" si="21"/>
        <v>6.2674094707520887</v>
      </c>
      <c r="D244" s="48"/>
      <c r="E244" s="20">
        <v>14</v>
      </c>
      <c r="F244" s="14">
        <v>45</v>
      </c>
      <c r="G244" s="49">
        <f t="shared" si="22"/>
        <v>-68.888888888888886</v>
      </c>
      <c r="H244" s="33">
        <f t="shared" si="23"/>
        <v>5.2320801255699226E-2</v>
      </c>
      <c r="I244" s="33">
        <f t="shared" si="24"/>
        <v>0.23546648527026318</v>
      </c>
      <c r="J244" s="20">
        <v>763</v>
      </c>
      <c r="K244" s="14">
        <v>718</v>
      </c>
      <c r="L244" s="49">
        <f t="shared" si="25"/>
        <v>6.2674094707520887</v>
      </c>
      <c r="M244" s="33">
        <f t="shared" si="26"/>
        <v>0.30794191480946348</v>
      </c>
      <c r="N244" s="34">
        <f t="shared" si="27"/>
        <v>0.25476531785344253</v>
      </c>
    </row>
    <row r="245" spans="1:14" hidden="1" outlineLevel="1" x14ac:dyDescent="0.25">
      <c r="A245" s="36"/>
      <c r="B245" s="50" t="s">
        <v>259</v>
      </c>
      <c r="C245" s="42">
        <f t="shared" si="21"/>
        <v>40.794223826714806</v>
      </c>
      <c r="D245" s="48"/>
      <c r="E245" s="20">
        <v>2</v>
      </c>
      <c r="F245" s="14">
        <v>34</v>
      </c>
      <c r="G245" s="49">
        <f t="shared" si="22"/>
        <v>-94.117647058823522</v>
      </c>
      <c r="H245" s="33">
        <f t="shared" si="23"/>
        <v>7.4744001793856044E-3</v>
      </c>
      <c r="I245" s="33">
        <f t="shared" si="24"/>
        <v>0.17790801109308774</v>
      </c>
      <c r="J245" s="20">
        <v>390</v>
      </c>
      <c r="K245" s="14">
        <v>277</v>
      </c>
      <c r="L245" s="49">
        <f t="shared" si="25"/>
        <v>40.794223826714806</v>
      </c>
      <c r="M245" s="33">
        <f t="shared" si="26"/>
        <v>0.1574015029825567</v>
      </c>
      <c r="N245" s="34">
        <f t="shared" si="27"/>
        <v>9.8286898391926988E-2</v>
      </c>
    </row>
    <row r="246" spans="1:14" hidden="1" outlineLevel="1" x14ac:dyDescent="0.25">
      <c r="A246" s="36"/>
      <c r="B246" s="50" t="s">
        <v>260</v>
      </c>
      <c r="C246" s="42">
        <f t="shared" si="21"/>
        <v>-100</v>
      </c>
      <c r="D246" s="48"/>
      <c r="E246" s="20">
        <v>0</v>
      </c>
      <c r="F246" s="14">
        <v>1</v>
      </c>
      <c r="G246" s="49">
        <f t="shared" si="22"/>
        <v>-100</v>
      </c>
      <c r="H246" s="33" t="str">
        <f t="shared" si="23"/>
        <v/>
      </c>
      <c r="I246" s="33">
        <f t="shared" si="24"/>
        <v>5.2325885615614048E-3</v>
      </c>
      <c r="J246" s="20">
        <v>0</v>
      </c>
      <c r="K246" s="14">
        <v>121</v>
      </c>
      <c r="L246" s="49">
        <f t="shared" si="25"/>
        <v>-100</v>
      </c>
      <c r="M246" s="33" t="str">
        <f t="shared" si="26"/>
        <v/>
      </c>
      <c r="N246" s="34">
        <f t="shared" si="27"/>
        <v>4.2933988106220816E-2</v>
      </c>
    </row>
    <row r="247" spans="1:14" collapsed="1" x14ac:dyDescent="0.25">
      <c r="A247" s="36" t="s">
        <v>261</v>
      </c>
      <c r="B247" s="1" t="s">
        <v>262</v>
      </c>
      <c r="C247" s="42">
        <f t="shared" si="21"/>
        <v>-23.993685872138911</v>
      </c>
      <c r="D247" s="48"/>
      <c r="E247" s="20">
        <v>269</v>
      </c>
      <c r="F247" s="14">
        <v>248</v>
      </c>
      <c r="G247" s="49">
        <f t="shared" si="22"/>
        <v>8.4677419354838701</v>
      </c>
      <c r="H247" s="33">
        <f t="shared" si="23"/>
        <v>1.0053068241273637</v>
      </c>
      <c r="I247" s="33">
        <f t="shared" si="24"/>
        <v>1.2976819632672283</v>
      </c>
      <c r="J247" s="20">
        <v>2889</v>
      </c>
      <c r="K247" s="14">
        <v>3801</v>
      </c>
      <c r="L247" s="49">
        <f t="shared" si="25"/>
        <v>-23.993685872138911</v>
      </c>
      <c r="M247" s="33">
        <f t="shared" si="26"/>
        <v>1.1659819028630929</v>
      </c>
      <c r="N247" s="34">
        <f t="shared" si="27"/>
        <v>1.34869494869211</v>
      </c>
    </row>
    <row r="248" spans="1:14" hidden="1" outlineLevel="1" x14ac:dyDescent="0.25">
      <c r="A248" s="36"/>
      <c r="B248" s="50" t="s">
        <v>263</v>
      </c>
      <c r="C248" s="42">
        <f t="shared" si="21"/>
        <v>-27.165932452276063</v>
      </c>
      <c r="D248" s="48"/>
      <c r="E248" s="20">
        <v>118</v>
      </c>
      <c r="F248" s="14">
        <v>101</v>
      </c>
      <c r="G248" s="49">
        <f t="shared" si="22"/>
        <v>16.831683168316832</v>
      </c>
      <c r="H248" s="33">
        <f t="shared" si="23"/>
        <v>0.44098961058375064</v>
      </c>
      <c r="I248" s="33">
        <f t="shared" si="24"/>
        <v>0.52849144471770182</v>
      </c>
      <c r="J248" s="20">
        <v>992</v>
      </c>
      <c r="K248" s="14">
        <v>1362</v>
      </c>
      <c r="L248" s="49">
        <f t="shared" si="25"/>
        <v>-27.165932452276063</v>
      </c>
      <c r="M248" s="33">
        <f t="shared" si="26"/>
        <v>0.40036484861204158</v>
      </c>
      <c r="N248" s="34">
        <f t="shared" si="27"/>
        <v>0.48327348595597314</v>
      </c>
    </row>
    <row r="249" spans="1:14" hidden="1" outlineLevel="1" x14ac:dyDescent="0.25">
      <c r="A249" s="36"/>
      <c r="B249" s="50" t="s">
        <v>264</v>
      </c>
      <c r="C249" s="42">
        <f t="shared" si="21"/>
        <v>-42.969984202211691</v>
      </c>
      <c r="D249" s="48"/>
      <c r="E249" s="20">
        <v>20</v>
      </c>
      <c r="F249" s="14">
        <v>91</v>
      </c>
      <c r="G249" s="49">
        <f t="shared" si="22"/>
        <v>-78.021978021978029</v>
      </c>
      <c r="H249" s="33">
        <f t="shared" si="23"/>
        <v>7.4744001793856041E-2</v>
      </c>
      <c r="I249" s="33">
        <f t="shared" si="24"/>
        <v>0.4761655591020878</v>
      </c>
      <c r="J249" s="20">
        <v>722</v>
      </c>
      <c r="K249" s="14">
        <v>1266</v>
      </c>
      <c r="L249" s="49">
        <f t="shared" si="25"/>
        <v>-42.969984202211691</v>
      </c>
      <c r="M249" s="33">
        <f t="shared" si="26"/>
        <v>0.29139457731642548</v>
      </c>
      <c r="N249" s="34">
        <f t="shared" si="27"/>
        <v>0.44921015654938473</v>
      </c>
    </row>
    <row r="250" spans="1:14" hidden="1" outlineLevel="1" x14ac:dyDescent="0.25">
      <c r="A250" s="36"/>
      <c r="B250" s="50" t="s">
        <v>265</v>
      </c>
      <c r="C250" s="42">
        <f t="shared" si="21"/>
        <v>193.21266968325793</v>
      </c>
      <c r="D250" s="48"/>
      <c r="E250" s="20">
        <v>48</v>
      </c>
      <c r="F250" s="14">
        <v>28</v>
      </c>
      <c r="G250" s="49">
        <f t="shared" si="22"/>
        <v>71.428571428571431</v>
      </c>
      <c r="H250" s="33">
        <f t="shared" si="23"/>
        <v>0.17938560430525449</v>
      </c>
      <c r="I250" s="33">
        <f t="shared" si="24"/>
        <v>0.14651247972371934</v>
      </c>
      <c r="J250" s="20">
        <v>648</v>
      </c>
      <c r="K250" s="14">
        <v>221</v>
      </c>
      <c r="L250" s="49">
        <f t="shared" si="25"/>
        <v>193.21266968325793</v>
      </c>
      <c r="M250" s="33">
        <f t="shared" si="26"/>
        <v>0.26152865110947882</v>
      </c>
      <c r="N250" s="34">
        <f t="shared" si="27"/>
        <v>7.8416622904750419E-2</v>
      </c>
    </row>
    <row r="251" spans="1:14" hidden="1" outlineLevel="1" x14ac:dyDescent="0.25">
      <c r="A251" s="36"/>
      <c r="B251" s="50" t="s">
        <v>266</v>
      </c>
      <c r="C251" s="42">
        <f t="shared" si="21"/>
        <v>-40.767386091127101</v>
      </c>
      <c r="D251" s="48"/>
      <c r="E251" s="20">
        <v>82</v>
      </c>
      <c r="F251" s="14">
        <v>21</v>
      </c>
      <c r="G251" s="49">
        <f t="shared" si="22"/>
        <v>290.47619047619048</v>
      </c>
      <c r="H251" s="33">
        <f t="shared" si="23"/>
        <v>0.30645040735480977</v>
      </c>
      <c r="I251" s="33">
        <f t="shared" si="24"/>
        <v>0.10988435979278949</v>
      </c>
      <c r="J251" s="20">
        <v>494</v>
      </c>
      <c r="K251" s="14">
        <v>834</v>
      </c>
      <c r="L251" s="49">
        <f t="shared" si="25"/>
        <v>-40.767386091127101</v>
      </c>
      <c r="M251" s="33">
        <f t="shared" si="26"/>
        <v>0.19937523711123847</v>
      </c>
      <c r="N251" s="34">
        <f t="shared" si="27"/>
        <v>0.29592517421973685</v>
      </c>
    </row>
    <row r="252" spans="1:14" hidden="1" outlineLevel="1" x14ac:dyDescent="0.25">
      <c r="A252" s="36"/>
      <c r="B252" s="50" t="s">
        <v>267</v>
      </c>
      <c r="C252" s="42">
        <f t="shared" si="21"/>
        <v>-78</v>
      </c>
      <c r="D252" s="48"/>
      <c r="E252" s="20">
        <v>1</v>
      </c>
      <c r="F252" s="14">
        <v>7</v>
      </c>
      <c r="G252" s="49">
        <f t="shared" si="22"/>
        <v>-85.714285714285708</v>
      </c>
      <c r="H252" s="33">
        <f t="shared" si="23"/>
        <v>3.7372000896928022E-3</v>
      </c>
      <c r="I252" s="33">
        <f t="shared" si="24"/>
        <v>3.6628119930929834E-2</v>
      </c>
      <c r="J252" s="20">
        <v>22</v>
      </c>
      <c r="K252" s="14">
        <v>100</v>
      </c>
      <c r="L252" s="49">
        <f t="shared" si="25"/>
        <v>-78</v>
      </c>
      <c r="M252" s="33">
        <f t="shared" si="26"/>
        <v>8.8790591426057622E-3</v>
      </c>
      <c r="N252" s="34">
        <f t="shared" si="27"/>
        <v>3.5482634798529603E-2</v>
      </c>
    </row>
    <row r="253" spans="1:14" hidden="1" outlineLevel="1" x14ac:dyDescent="0.25">
      <c r="A253" s="36"/>
      <c r="B253" s="50" t="s">
        <v>268</v>
      </c>
      <c r="C253" s="42">
        <f t="shared" si="21"/>
        <v>-38.888888888888893</v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11</v>
      </c>
      <c r="K253" s="14">
        <v>18</v>
      </c>
      <c r="L253" s="49">
        <f t="shared" si="25"/>
        <v>-38.888888888888893</v>
      </c>
      <c r="M253" s="33">
        <f t="shared" si="26"/>
        <v>4.4395295713028811E-3</v>
      </c>
      <c r="N253" s="34">
        <f t="shared" si="27"/>
        <v>6.3868742637353286E-3</v>
      </c>
    </row>
    <row r="254" spans="1:14" collapsed="1" x14ac:dyDescent="0.25">
      <c r="A254" s="36" t="s">
        <v>269</v>
      </c>
      <c r="B254" s="1" t="s">
        <v>270</v>
      </c>
      <c r="C254" s="42">
        <f t="shared" si="21"/>
        <v>16.61045531197302</v>
      </c>
      <c r="D254" s="48"/>
      <c r="E254" s="20">
        <v>338</v>
      </c>
      <c r="F254" s="14">
        <v>284</v>
      </c>
      <c r="G254" s="49">
        <f t="shared" si="22"/>
        <v>19.014084507042252</v>
      </c>
      <c r="H254" s="33">
        <f t="shared" si="23"/>
        <v>1.2631736303161671</v>
      </c>
      <c r="I254" s="33">
        <f t="shared" si="24"/>
        <v>1.4860551514834388</v>
      </c>
      <c r="J254" s="20">
        <v>2766</v>
      </c>
      <c r="K254" s="14">
        <v>2372</v>
      </c>
      <c r="L254" s="49">
        <f t="shared" si="25"/>
        <v>16.61045531197302</v>
      </c>
      <c r="M254" s="33">
        <f t="shared" si="26"/>
        <v>1.116339890383979</v>
      </c>
      <c r="N254" s="34">
        <f t="shared" si="27"/>
        <v>0.84164809742112212</v>
      </c>
    </row>
    <row r="255" spans="1:14" hidden="1" outlineLevel="1" x14ac:dyDescent="0.25">
      <c r="A255" s="36"/>
      <c r="B255" s="50" t="s">
        <v>271</v>
      </c>
      <c r="C255" s="42">
        <f t="shared" si="21"/>
        <v>-2.4162120031176926</v>
      </c>
      <c r="D255" s="48"/>
      <c r="E255" s="20">
        <v>166</v>
      </c>
      <c r="F255" s="14">
        <v>122</v>
      </c>
      <c r="G255" s="49">
        <f t="shared" si="22"/>
        <v>36.065573770491802</v>
      </c>
      <c r="H255" s="33">
        <f t="shared" si="23"/>
        <v>0.62037521488900516</v>
      </c>
      <c r="I255" s="33">
        <f t="shared" si="24"/>
        <v>0.63837580451049136</v>
      </c>
      <c r="J255" s="20">
        <v>1252</v>
      </c>
      <c r="K255" s="14">
        <v>1283</v>
      </c>
      <c r="L255" s="49">
        <f t="shared" si="25"/>
        <v>-2.4162120031176926</v>
      </c>
      <c r="M255" s="33">
        <f t="shared" si="26"/>
        <v>0.50529918393374607</v>
      </c>
      <c r="N255" s="34">
        <f t="shared" si="27"/>
        <v>0.45524220446513475</v>
      </c>
    </row>
    <row r="256" spans="1:14" hidden="1" outlineLevel="1" x14ac:dyDescent="0.25">
      <c r="A256" s="36"/>
      <c r="B256" s="50" t="s">
        <v>272</v>
      </c>
      <c r="C256" s="42">
        <f t="shared" si="21"/>
        <v>56.213872832369937</v>
      </c>
      <c r="D256" s="48"/>
      <c r="E256" s="20">
        <v>122</v>
      </c>
      <c r="F256" s="14">
        <v>119</v>
      </c>
      <c r="G256" s="49">
        <f t="shared" si="22"/>
        <v>2.5210084033613445</v>
      </c>
      <c r="H256" s="33">
        <f t="shared" si="23"/>
        <v>0.45593841094252185</v>
      </c>
      <c r="I256" s="33">
        <f t="shared" si="24"/>
        <v>0.62267803882580708</v>
      </c>
      <c r="J256" s="20">
        <v>1081</v>
      </c>
      <c r="K256" s="14">
        <v>692</v>
      </c>
      <c r="L256" s="49">
        <f t="shared" si="25"/>
        <v>56.213872832369937</v>
      </c>
      <c r="M256" s="33">
        <f t="shared" si="26"/>
        <v>0.43628467877985583</v>
      </c>
      <c r="N256" s="34">
        <f t="shared" si="27"/>
        <v>0.24553983280582481</v>
      </c>
    </row>
    <row r="257" spans="1:14" hidden="1" outlineLevel="1" x14ac:dyDescent="0.25">
      <c r="A257" s="36"/>
      <c r="B257" s="50" t="s">
        <v>273</v>
      </c>
      <c r="C257" s="42">
        <f t="shared" si="21"/>
        <v>9.0680100755667503</v>
      </c>
      <c r="D257" s="48"/>
      <c r="E257" s="20">
        <v>50</v>
      </c>
      <c r="F257" s="14">
        <v>43</v>
      </c>
      <c r="G257" s="49">
        <f t="shared" si="22"/>
        <v>16.279069767441861</v>
      </c>
      <c r="H257" s="33">
        <f t="shared" si="23"/>
        <v>0.1868600044846401</v>
      </c>
      <c r="I257" s="33">
        <f t="shared" si="24"/>
        <v>0.22500130814714037</v>
      </c>
      <c r="J257" s="20">
        <v>433</v>
      </c>
      <c r="K257" s="14">
        <v>397</v>
      </c>
      <c r="L257" s="49">
        <f t="shared" si="25"/>
        <v>9.0680100755667503</v>
      </c>
      <c r="M257" s="33">
        <f t="shared" si="26"/>
        <v>0.17475602767037704</v>
      </c>
      <c r="N257" s="34">
        <f t="shared" si="27"/>
        <v>0.14086606015016251</v>
      </c>
    </row>
    <row r="258" spans="1:14" collapsed="1" x14ac:dyDescent="0.25">
      <c r="A258" s="36" t="s">
        <v>274</v>
      </c>
      <c r="B258" s="1" t="s">
        <v>275</v>
      </c>
      <c r="C258" s="42">
        <f t="shared" si="21"/>
        <v>-31.339031339031337</v>
      </c>
      <c r="D258" s="48"/>
      <c r="E258" s="20">
        <v>323</v>
      </c>
      <c r="F258" s="14">
        <v>572</v>
      </c>
      <c r="G258" s="49">
        <f t="shared" si="22"/>
        <v>-43.531468531468533</v>
      </c>
      <c r="H258" s="33">
        <f t="shared" si="23"/>
        <v>1.207115628970775</v>
      </c>
      <c r="I258" s="33">
        <f t="shared" si="24"/>
        <v>2.9930406572131236</v>
      </c>
      <c r="J258" s="20">
        <v>2651</v>
      </c>
      <c r="K258" s="14">
        <v>3861</v>
      </c>
      <c r="L258" s="49">
        <f t="shared" si="25"/>
        <v>-31.339031339031337</v>
      </c>
      <c r="M258" s="33">
        <f t="shared" si="26"/>
        <v>1.0699266266839944</v>
      </c>
      <c r="N258" s="34">
        <f t="shared" si="27"/>
        <v>1.3699845295712278</v>
      </c>
    </row>
    <row r="259" spans="1:14" hidden="1" outlineLevel="1" x14ac:dyDescent="0.25">
      <c r="A259" s="36"/>
      <c r="B259" s="50" t="s">
        <v>276</v>
      </c>
      <c r="C259" s="42">
        <f t="shared" si="21"/>
        <v>20.665083135391924</v>
      </c>
      <c r="D259" s="48"/>
      <c r="E259" s="20">
        <v>90</v>
      </c>
      <c r="F259" s="14">
        <v>206</v>
      </c>
      <c r="G259" s="49">
        <f t="shared" si="22"/>
        <v>-56.310679611650485</v>
      </c>
      <c r="H259" s="33">
        <f t="shared" si="23"/>
        <v>0.33634800807235221</v>
      </c>
      <c r="I259" s="33">
        <f t="shared" si="24"/>
        <v>1.0779132436816492</v>
      </c>
      <c r="J259" s="20">
        <v>1016</v>
      </c>
      <c r="K259" s="14">
        <v>842</v>
      </c>
      <c r="L259" s="49">
        <f t="shared" si="25"/>
        <v>20.665083135391924</v>
      </c>
      <c r="M259" s="33">
        <f t="shared" si="26"/>
        <v>0.41005109494942971</v>
      </c>
      <c r="N259" s="34">
        <f t="shared" si="27"/>
        <v>0.29876378500361928</v>
      </c>
    </row>
    <row r="260" spans="1:14" hidden="1" outlineLevel="1" x14ac:dyDescent="0.25">
      <c r="A260" s="36"/>
      <c r="B260" s="50" t="s">
        <v>277</v>
      </c>
      <c r="C260" s="42">
        <f t="shared" si="21"/>
        <v>-49.519230769230774</v>
      </c>
      <c r="D260" s="48"/>
      <c r="E260" s="20">
        <v>129</v>
      </c>
      <c r="F260" s="14">
        <v>333</v>
      </c>
      <c r="G260" s="49">
        <f t="shared" si="22"/>
        <v>-61.261261261261254</v>
      </c>
      <c r="H260" s="33">
        <f t="shared" si="23"/>
        <v>0.48209881157037149</v>
      </c>
      <c r="I260" s="33">
        <f t="shared" si="24"/>
        <v>1.7424519909999479</v>
      </c>
      <c r="J260" s="20">
        <v>735</v>
      </c>
      <c r="K260" s="14">
        <v>1456</v>
      </c>
      <c r="L260" s="49">
        <f t="shared" si="25"/>
        <v>-49.519230769230774</v>
      </c>
      <c r="M260" s="33">
        <f t="shared" si="26"/>
        <v>0.29664129408251072</v>
      </c>
      <c r="N260" s="34">
        <f t="shared" si="27"/>
        <v>0.51662716266659092</v>
      </c>
    </row>
    <row r="261" spans="1:14" hidden="1" outlineLevel="1" x14ac:dyDescent="0.25">
      <c r="A261" s="36"/>
      <c r="B261" s="50" t="s">
        <v>278</v>
      </c>
      <c r="C261" s="42" t="str">
        <f t="shared" si="21"/>
        <v/>
      </c>
      <c r="D261" s="48"/>
      <c r="E261" s="20">
        <v>49</v>
      </c>
      <c r="F261" s="14">
        <v>0</v>
      </c>
      <c r="G261" s="49" t="str">
        <f t="shared" si="22"/>
        <v/>
      </c>
      <c r="H261" s="33">
        <f t="shared" si="23"/>
        <v>0.1831228043949473</v>
      </c>
      <c r="I261" s="33" t="str">
        <f t="shared" si="24"/>
        <v/>
      </c>
      <c r="J261" s="20">
        <v>298</v>
      </c>
      <c r="K261" s="14">
        <v>0</v>
      </c>
      <c r="L261" s="49" t="str">
        <f t="shared" si="25"/>
        <v/>
      </c>
      <c r="M261" s="33">
        <f t="shared" si="26"/>
        <v>0.12027089202256895</v>
      </c>
      <c r="N261" s="34" t="str">
        <f t="shared" si="27"/>
        <v/>
      </c>
    </row>
    <row r="262" spans="1:14" hidden="1" outlineLevel="1" x14ac:dyDescent="0.25">
      <c r="A262" s="36"/>
      <c r="B262" s="50" t="s">
        <v>279</v>
      </c>
      <c r="C262" s="42">
        <f t="shared" si="21"/>
        <v>49.137931034482754</v>
      </c>
      <c r="D262" s="48"/>
      <c r="E262" s="20">
        <v>12</v>
      </c>
      <c r="F262" s="14">
        <v>1</v>
      </c>
      <c r="G262" s="49">
        <f t="shared" si="22"/>
        <v>1100</v>
      </c>
      <c r="H262" s="33">
        <f t="shared" si="23"/>
        <v>4.4846401076313623E-2</v>
      </c>
      <c r="I262" s="33">
        <f t="shared" si="24"/>
        <v>5.2325885615614048E-3</v>
      </c>
      <c r="J262" s="20">
        <v>173</v>
      </c>
      <c r="K262" s="14">
        <v>116</v>
      </c>
      <c r="L262" s="49">
        <f t="shared" si="25"/>
        <v>49.137931034482754</v>
      </c>
      <c r="M262" s="33">
        <f t="shared" si="26"/>
        <v>6.9821692348672582E-2</v>
      </c>
      <c r="N262" s="34">
        <f t="shared" si="27"/>
        <v>4.1159856366294337E-2</v>
      </c>
    </row>
    <row r="263" spans="1:14" hidden="1" outlineLevel="1" x14ac:dyDescent="0.25">
      <c r="A263" s="36"/>
      <c r="B263" s="50" t="s">
        <v>280</v>
      </c>
      <c r="C263" s="42">
        <f t="shared" si="21"/>
        <v>-77.631578947368425</v>
      </c>
      <c r="D263" s="48"/>
      <c r="E263" s="20">
        <v>14</v>
      </c>
      <c r="F263" s="14">
        <v>16</v>
      </c>
      <c r="G263" s="49">
        <f t="shared" si="22"/>
        <v>-12.5</v>
      </c>
      <c r="H263" s="33">
        <f t="shared" si="23"/>
        <v>5.2320801255699226E-2</v>
      </c>
      <c r="I263" s="33">
        <f t="shared" si="24"/>
        <v>8.3721416984982477E-2</v>
      </c>
      <c r="J263" s="20">
        <v>136</v>
      </c>
      <c r="K263" s="14">
        <v>608</v>
      </c>
      <c r="L263" s="49">
        <f t="shared" si="25"/>
        <v>-77.631578947368425</v>
      </c>
      <c r="M263" s="33">
        <f t="shared" si="26"/>
        <v>5.4888729245199247E-2</v>
      </c>
      <c r="N263" s="34">
        <f t="shared" si="27"/>
        <v>0.21573441957505995</v>
      </c>
    </row>
    <row r="264" spans="1:14" hidden="1" outlineLevel="1" x14ac:dyDescent="0.25">
      <c r="A264" s="36"/>
      <c r="B264" s="50" t="s">
        <v>281</v>
      </c>
      <c r="C264" s="42">
        <f t="shared" si="21"/>
        <v>-56.428571428571431</v>
      </c>
      <c r="D264" s="48"/>
      <c r="E264" s="20">
        <v>7</v>
      </c>
      <c r="F264" s="14">
        <v>7</v>
      </c>
      <c r="G264" s="49">
        <f t="shared" si="22"/>
        <v>0</v>
      </c>
      <c r="H264" s="33">
        <f t="shared" si="23"/>
        <v>2.6160400627849613E-2</v>
      </c>
      <c r="I264" s="33">
        <f t="shared" si="24"/>
        <v>3.6628119930929834E-2</v>
      </c>
      <c r="J264" s="20">
        <v>122</v>
      </c>
      <c r="K264" s="14">
        <v>280</v>
      </c>
      <c r="L264" s="49">
        <f t="shared" si="25"/>
        <v>-56.428571428571431</v>
      </c>
      <c r="M264" s="33">
        <f t="shared" si="26"/>
        <v>4.9238418881722854E-2</v>
      </c>
      <c r="N264" s="34">
        <f t="shared" si="27"/>
        <v>9.9351377435882876E-2</v>
      </c>
    </row>
    <row r="265" spans="1:14" hidden="1" outlineLevel="1" x14ac:dyDescent="0.25">
      <c r="A265" s="36"/>
      <c r="B265" s="50" t="s">
        <v>282</v>
      </c>
      <c r="C265" s="42">
        <f t="shared" si="21"/>
        <v>-78.858350951374206</v>
      </c>
      <c r="D265" s="48"/>
      <c r="E265" s="20">
        <v>19</v>
      </c>
      <c r="F265" s="14">
        <v>9</v>
      </c>
      <c r="G265" s="49">
        <f t="shared" si="22"/>
        <v>111.11111111111111</v>
      </c>
      <c r="H265" s="33">
        <f t="shared" si="23"/>
        <v>7.100680170416325E-2</v>
      </c>
      <c r="I265" s="33">
        <f t="shared" si="24"/>
        <v>4.7093297054052637E-2</v>
      </c>
      <c r="J265" s="20">
        <v>100</v>
      </c>
      <c r="K265" s="14">
        <v>473</v>
      </c>
      <c r="L265" s="49">
        <f t="shared" si="25"/>
        <v>-78.858350951374206</v>
      </c>
      <c r="M265" s="33">
        <f t="shared" si="26"/>
        <v>4.0359359739117098E-2</v>
      </c>
      <c r="N265" s="34">
        <f t="shared" si="27"/>
        <v>0.16783286259704502</v>
      </c>
    </row>
    <row r="266" spans="1:14" hidden="1" outlineLevel="1" x14ac:dyDescent="0.25">
      <c r="A266" s="36"/>
      <c r="B266" s="50" t="s">
        <v>283</v>
      </c>
      <c r="C266" s="42" t="str">
        <f t="shared" ref="C266:C329" si="28">IF(K266=0,"",SUM(((J266-K266)/K266)*100))</f>
        <v/>
      </c>
      <c r="D266" s="48"/>
      <c r="E266" s="20">
        <v>2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7.4744001793856044E-3</v>
      </c>
      <c r="I266" s="33" t="str">
        <f t="shared" ref="I266:I329" si="31">IF(F266=0,"",SUM((F266/CntPeriodPrevYear)*100))</f>
        <v/>
      </c>
      <c r="J266" s="20">
        <v>60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2.4215615843470262E-2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284</v>
      </c>
      <c r="C267" s="42">
        <f t="shared" si="28"/>
        <v>-41.666666666666671</v>
      </c>
      <c r="D267" s="48"/>
      <c r="E267" s="20">
        <v>1</v>
      </c>
      <c r="F267" s="14">
        <v>0</v>
      </c>
      <c r="G267" s="49" t="str">
        <f t="shared" si="29"/>
        <v/>
      </c>
      <c r="H267" s="33">
        <f t="shared" si="30"/>
        <v>3.7372000896928022E-3</v>
      </c>
      <c r="I267" s="33" t="str">
        <f t="shared" si="31"/>
        <v/>
      </c>
      <c r="J267" s="20">
        <v>7</v>
      </c>
      <c r="K267" s="14">
        <v>12</v>
      </c>
      <c r="L267" s="49">
        <f t="shared" si="32"/>
        <v>-41.666666666666671</v>
      </c>
      <c r="M267" s="33">
        <f t="shared" si="33"/>
        <v>2.8251551817381967E-3</v>
      </c>
      <c r="N267" s="34">
        <f t="shared" si="34"/>
        <v>4.2579161758235524E-3</v>
      </c>
    </row>
    <row r="268" spans="1:14" hidden="1" outlineLevel="1" x14ac:dyDescent="0.25">
      <c r="A268" s="36"/>
      <c r="B268" s="50" t="s">
        <v>285</v>
      </c>
      <c r="C268" s="42">
        <f t="shared" si="28"/>
        <v>-96.969696969696969</v>
      </c>
      <c r="D268" s="48"/>
      <c r="E268" s="20">
        <v>0</v>
      </c>
      <c r="F268" s="14">
        <v>0</v>
      </c>
      <c r="G268" s="49" t="str">
        <f t="shared" si="29"/>
        <v/>
      </c>
      <c r="H268" s="33" t="str">
        <f t="shared" si="30"/>
        <v/>
      </c>
      <c r="I268" s="33" t="str">
        <f t="shared" si="31"/>
        <v/>
      </c>
      <c r="J268" s="20">
        <v>2</v>
      </c>
      <c r="K268" s="14">
        <v>66</v>
      </c>
      <c r="L268" s="49">
        <f t="shared" si="32"/>
        <v>-96.969696969696969</v>
      </c>
      <c r="M268" s="33">
        <f t="shared" si="33"/>
        <v>8.0718719478234196E-4</v>
      </c>
      <c r="N268" s="34">
        <f t="shared" si="34"/>
        <v>2.3418538967029535E-2</v>
      </c>
    </row>
    <row r="269" spans="1:14" hidden="1" outlineLevel="1" x14ac:dyDescent="0.25">
      <c r="A269" s="36"/>
      <c r="B269" s="50" t="s">
        <v>286</v>
      </c>
      <c r="C269" s="42">
        <f t="shared" si="28"/>
        <v>-33.333333333333329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2</v>
      </c>
      <c r="K269" s="14">
        <v>3</v>
      </c>
      <c r="L269" s="49">
        <f t="shared" si="32"/>
        <v>-33.333333333333329</v>
      </c>
      <c r="M269" s="33">
        <f t="shared" si="33"/>
        <v>8.0718719478234196E-4</v>
      </c>
      <c r="N269" s="34">
        <f t="shared" si="34"/>
        <v>1.0644790439558881E-3</v>
      </c>
    </row>
    <row r="270" spans="1:14" hidden="1" outlineLevel="1" x14ac:dyDescent="0.25">
      <c r="A270" s="36"/>
      <c r="B270" s="50" t="s">
        <v>287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3</v>
      </c>
      <c r="L270" s="49">
        <f t="shared" si="32"/>
        <v>-100</v>
      </c>
      <c r="M270" s="33" t="str">
        <f t="shared" si="33"/>
        <v/>
      </c>
      <c r="N270" s="34">
        <f t="shared" si="34"/>
        <v>1.0644790439558881E-3</v>
      </c>
    </row>
    <row r="271" spans="1:14" hidden="1" outlineLevel="1" x14ac:dyDescent="0.25">
      <c r="A271" s="36"/>
      <c r="B271" s="50" t="s">
        <v>288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2</v>
      </c>
      <c r="L271" s="49">
        <f t="shared" si="32"/>
        <v>-100</v>
      </c>
      <c r="M271" s="33" t="str">
        <f t="shared" si="33"/>
        <v/>
      </c>
      <c r="N271" s="34">
        <f t="shared" si="34"/>
        <v>7.0965269597059199E-4</v>
      </c>
    </row>
    <row r="272" spans="1:14" collapsed="1" x14ac:dyDescent="0.25">
      <c r="A272" s="36" t="s">
        <v>289</v>
      </c>
      <c r="B272" s="1" t="s">
        <v>290</v>
      </c>
      <c r="C272" s="42">
        <f t="shared" si="28"/>
        <v>-53.347873500545248</v>
      </c>
      <c r="D272" s="48"/>
      <c r="E272" s="20">
        <v>194</v>
      </c>
      <c r="F272" s="14">
        <v>243</v>
      </c>
      <c r="G272" s="49">
        <f t="shared" si="29"/>
        <v>-20.164609053497941</v>
      </c>
      <c r="H272" s="33">
        <f t="shared" si="30"/>
        <v>0.72501681740040369</v>
      </c>
      <c r="I272" s="33">
        <f t="shared" si="31"/>
        <v>1.2715190204594213</v>
      </c>
      <c r="J272" s="20">
        <v>2139</v>
      </c>
      <c r="K272" s="14">
        <v>4585</v>
      </c>
      <c r="L272" s="49">
        <f t="shared" si="32"/>
        <v>-53.347873500545248</v>
      </c>
      <c r="M272" s="33">
        <f t="shared" si="33"/>
        <v>0.8632867048197147</v>
      </c>
      <c r="N272" s="34">
        <f t="shared" si="34"/>
        <v>1.626878805512582</v>
      </c>
    </row>
    <row r="273" spans="1:14" hidden="1" outlineLevel="1" x14ac:dyDescent="0.25">
      <c r="A273" s="36"/>
      <c r="B273" s="50" t="s">
        <v>291</v>
      </c>
      <c r="C273" s="42">
        <f t="shared" si="28"/>
        <v>-36.961451247165535</v>
      </c>
      <c r="D273" s="48"/>
      <c r="E273" s="20">
        <v>75</v>
      </c>
      <c r="F273" s="14">
        <v>42</v>
      </c>
      <c r="G273" s="49">
        <f t="shared" si="29"/>
        <v>78.571428571428569</v>
      </c>
      <c r="H273" s="33">
        <f t="shared" si="30"/>
        <v>0.28029000672696014</v>
      </c>
      <c r="I273" s="33">
        <f t="shared" si="31"/>
        <v>0.21976871958557898</v>
      </c>
      <c r="J273" s="20">
        <v>556</v>
      </c>
      <c r="K273" s="14">
        <v>882</v>
      </c>
      <c r="L273" s="49">
        <f t="shared" si="32"/>
        <v>-36.961451247165535</v>
      </c>
      <c r="M273" s="33">
        <f t="shared" si="33"/>
        <v>0.22439804014949108</v>
      </c>
      <c r="N273" s="34">
        <f t="shared" si="34"/>
        <v>0.31295683892303111</v>
      </c>
    </row>
    <row r="274" spans="1:14" hidden="1" outlineLevel="1" x14ac:dyDescent="0.25">
      <c r="A274" s="36"/>
      <c r="B274" s="50" t="s">
        <v>292</v>
      </c>
      <c r="C274" s="42">
        <f t="shared" si="28"/>
        <v>5.5288461538461533</v>
      </c>
      <c r="D274" s="48"/>
      <c r="E274" s="20">
        <v>18</v>
      </c>
      <c r="F274" s="14">
        <v>21</v>
      </c>
      <c r="G274" s="49">
        <f t="shared" si="29"/>
        <v>-14.285714285714285</v>
      </c>
      <c r="H274" s="33">
        <f t="shared" si="30"/>
        <v>6.7269601614470431E-2</v>
      </c>
      <c r="I274" s="33">
        <f t="shared" si="31"/>
        <v>0.10988435979278949</v>
      </c>
      <c r="J274" s="20">
        <v>439</v>
      </c>
      <c r="K274" s="14">
        <v>416</v>
      </c>
      <c r="L274" s="49">
        <f t="shared" si="32"/>
        <v>5.5288461538461533</v>
      </c>
      <c r="M274" s="33">
        <f t="shared" si="33"/>
        <v>0.17717758925472407</v>
      </c>
      <c r="N274" s="34">
        <f t="shared" si="34"/>
        <v>0.14760776076188312</v>
      </c>
    </row>
    <row r="275" spans="1:14" hidden="1" outlineLevel="1" x14ac:dyDescent="0.25">
      <c r="A275" s="36"/>
      <c r="B275" s="50" t="s">
        <v>293</v>
      </c>
      <c r="C275" s="42">
        <f t="shared" si="28"/>
        <v>-72.658035034272658</v>
      </c>
      <c r="D275" s="48"/>
      <c r="E275" s="20">
        <v>23</v>
      </c>
      <c r="F275" s="14">
        <v>18</v>
      </c>
      <c r="G275" s="49">
        <f t="shared" si="29"/>
        <v>27.777777777777779</v>
      </c>
      <c r="H275" s="33">
        <f t="shared" si="30"/>
        <v>8.5955602062934455E-2</v>
      </c>
      <c r="I275" s="33">
        <f t="shared" si="31"/>
        <v>9.4186594108105273E-2</v>
      </c>
      <c r="J275" s="20">
        <v>359</v>
      </c>
      <c r="K275" s="14">
        <v>1313</v>
      </c>
      <c r="L275" s="49">
        <f t="shared" si="32"/>
        <v>-72.658035034272658</v>
      </c>
      <c r="M275" s="33">
        <f t="shared" si="33"/>
        <v>0.14489010146343037</v>
      </c>
      <c r="N275" s="34">
        <f t="shared" si="34"/>
        <v>0.4658869949046936</v>
      </c>
    </row>
    <row r="276" spans="1:14" hidden="1" outlineLevel="1" x14ac:dyDescent="0.25">
      <c r="A276" s="36"/>
      <c r="B276" s="50" t="s">
        <v>294</v>
      </c>
      <c r="C276" s="42">
        <f t="shared" si="28"/>
        <v>-72.047244094488192</v>
      </c>
      <c r="D276" s="48"/>
      <c r="E276" s="20">
        <v>47</v>
      </c>
      <c r="F276" s="14">
        <v>86</v>
      </c>
      <c r="G276" s="49">
        <f t="shared" si="29"/>
        <v>-45.348837209302324</v>
      </c>
      <c r="H276" s="33">
        <f t="shared" si="30"/>
        <v>0.17564840421556172</v>
      </c>
      <c r="I276" s="33">
        <f t="shared" si="31"/>
        <v>0.45000261629428073</v>
      </c>
      <c r="J276" s="20">
        <v>355</v>
      </c>
      <c r="K276" s="14">
        <v>1270</v>
      </c>
      <c r="L276" s="49">
        <f t="shared" si="32"/>
        <v>-72.047244094488192</v>
      </c>
      <c r="M276" s="33">
        <f t="shared" si="33"/>
        <v>0.14327572707386571</v>
      </c>
      <c r="N276" s="34">
        <f t="shared" si="34"/>
        <v>0.45062946194132597</v>
      </c>
    </row>
    <row r="277" spans="1:14" hidden="1" outlineLevel="1" x14ac:dyDescent="0.25">
      <c r="A277" s="36"/>
      <c r="B277" s="50" t="s">
        <v>295</v>
      </c>
      <c r="C277" s="42">
        <f t="shared" si="28"/>
        <v>40.825688073394495</v>
      </c>
      <c r="D277" s="48"/>
      <c r="E277" s="20">
        <v>30</v>
      </c>
      <c r="F277" s="14">
        <v>35</v>
      </c>
      <c r="G277" s="49">
        <f t="shared" si="29"/>
        <v>-14.285714285714285</v>
      </c>
      <c r="H277" s="33">
        <f t="shared" si="30"/>
        <v>0.11211600269078408</v>
      </c>
      <c r="I277" s="33">
        <f t="shared" si="31"/>
        <v>0.18314059965464916</v>
      </c>
      <c r="J277" s="20">
        <v>307</v>
      </c>
      <c r="K277" s="14">
        <v>218</v>
      </c>
      <c r="L277" s="49">
        <f t="shared" si="32"/>
        <v>40.825688073394495</v>
      </c>
      <c r="M277" s="33">
        <f t="shared" si="33"/>
        <v>0.1239032343990895</v>
      </c>
      <c r="N277" s="34">
        <f t="shared" si="34"/>
        <v>7.7352143860794531E-2</v>
      </c>
    </row>
    <row r="278" spans="1:14" hidden="1" outlineLevel="1" x14ac:dyDescent="0.25">
      <c r="A278" s="36"/>
      <c r="B278" s="50" t="s">
        <v>296</v>
      </c>
      <c r="C278" s="42">
        <f t="shared" si="28"/>
        <v>-68.81028938906752</v>
      </c>
      <c r="D278" s="48"/>
      <c r="E278" s="20">
        <v>0</v>
      </c>
      <c r="F278" s="14">
        <v>29</v>
      </c>
      <c r="G278" s="49">
        <f t="shared" si="29"/>
        <v>-100</v>
      </c>
      <c r="H278" s="33" t="str">
        <f t="shared" si="30"/>
        <v/>
      </c>
      <c r="I278" s="33">
        <f t="shared" si="31"/>
        <v>0.15174506828528073</v>
      </c>
      <c r="J278" s="20">
        <v>97</v>
      </c>
      <c r="K278" s="14">
        <v>311</v>
      </c>
      <c r="L278" s="49">
        <f t="shared" si="32"/>
        <v>-68.81028938906752</v>
      </c>
      <c r="M278" s="33">
        <f t="shared" si="33"/>
        <v>3.9148578946943582E-2</v>
      </c>
      <c r="N278" s="34">
        <f t="shared" si="34"/>
        <v>0.11035099422342706</v>
      </c>
    </row>
    <row r="279" spans="1:14" hidden="1" outlineLevel="1" x14ac:dyDescent="0.25">
      <c r="A279" s="36"/>
      <c r="B279" s="50" t="s">
        <v>297</v>
      </c>
      <c r="C279" s="42">
        <f t="shared" si="28"/>
        <v>-71.428571428571431</v>
      </c>
      <c r="D279" s="48"/>
      <c r="E279" s="20">
        <v>1</v>
      </c>
      <c r="F279" s="14">
        <v>2</v>
      </c>
      <c r="G279" s="49">
        <f t="shared" si="29"/>
        <v>-50</v>
      </c>
      <c r="H279" s="33">
        <f t="shared" si="30"/>
        <v>3.7372000896928022E-3</v>
      </c>
      <c r="I279" s="33">
        <f t="shared" si="31"/>
        <v>1.046517712312281E-2</v>
      </c>
      <c r="J279" s="20">
        <v>8</v>
      </c>
      <c r="K279" s="14">
        <v>28</v>
      </c>
      <c r="L279" s="49">
        <f t="shared" si="32"/>
        <v>-71.428571428571431</v>
      </c>
      <c r="M279" s="33">
        <f t="shared" si="33"/>
        <v>3.2287487791293678E-3</v>
      </c>
      <c r="N279" s="34">
        <f t="shared" si="34"/>
        <v>9.9351377435882866E-3</v>
      </c>
    </row>
    <row r="280" spans="1:14" hidden="1" outlineLevel="1" x14ac:dyDescent="0.25">
      <c r="A280" s="36"/>
      <c r="B280" s="50" t="s">
        <v>298</v>
      </c>
      <c r="C280" s="42">
        <f t="shared" si="28"/>
        <v>-94.117647058823522</v>
      </c>
      <c r="D280" s="48"/>
      <c r="E280" s="20">
        <v>0</v>
      </c>
      <c r="F280" s="14">
        <v>8</v>
      </c>
      <c r="G280" s="49">
        <f t="shared" si="29"/>
        <v>-100</v>
      </c>
      <c r="H280" s="33" t="str">
        <f t="shared" si="30"/>
        <v/>
      </c>
      <c r="I280" s="33">
        <f t="shared" si="31"/>
        <v>4.1860708492491239E-2</v>
      </c>
      <c r="J280" s="20">
        <v>6</v>
      </c>
      <c r="K280" s="14">
        <v>102</v>
      </c>
      <c r="L280" s="49">
        <f t="shared" si="32"/>
        <v>-94.117647058823522</v>
      </c>
      <c r="M280" s="33">
        <f t="shared" si="33"/>
        <v>2.4215615843470261E-3</v>
      </c>
      <c r="N280" s="34">
        <f t="shared" si="34"/>
        <v>3.6192287494500187E-2</v>
      </c>
    </row>
    <row r="281" spans="1:14" hidden="1" outlineLevel="1" x14ac:dyDescent="0.25">
      <c r="A281" s="36"/>
      <c r="B281" s="50" t="s">
        <v>299</v>
      </c>
      <c r="C281" s="42">
        <f t="shared" si="28"/>
        <v>-53.846153846153847</v>
      </c>
      <c r="D281" s="48"/>
      <c r="E281" s="20">
        <v>0</v>
      </c>
      <c r="F281" s="14">
        <v>2</v>
      </c>
      <c r="G281" s="49">
        <f t="shared" si="29"/>
        <v>-100</v>
      </c>
      <c r="H281" s="33" t="str">
        <f t="shared" si="30"/>
        <v/>
      </c>
      <c r="I281" s="33">
        <f t="shared" si="31"/>
        <v>1.046517712312281E-2</v>
      </c>
      <c r="J281" s="20">
        <v>6</v>
      </c>
      <c r="K281" s="14">
        <v>13</v>
      </c>
      <c r="L281" s="49">
        <f t="shared" si="32"/>
        <v>-53.846153846153847</v>
      </c>
      <c r="M281" s="33">
        <f t="shared" si="33"/>
        <v>2.4215615843470261E-3</v>
      </c>
      <c r="N281" s="34">
        <f t="shared" si="34"/>
        <v>4.6127425238088474E-3</v>
      </c>
    </row>
    <row r="282" spans="1:14" hidden="1" outlineLevel="1" x14ac:dyDescent="0.25">
      <c r="A282" s="36"/>
      <c r="B282" s="50" t="s">
        <v>300</v>
      </c>
      <c r="C282" s="42">
        <f t="shared" si="28"/>
        <v>-85.714285714285708</v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3</v>
      </c>
      <c r="K282" s="14">
        <v>21</v>
      </c>
      <c r="L282" s="49">
        <f t="shared" si="32"/>
        <v>-85.714285714285708</v>
      </c>
      <c r="M282" s="33">
        <f t="shared" si="33"/>
        <v>1.210780792173513E-3</v>
      </c>
      <c r="N282" s="34">
        <f t="shared" si="34"/>
        <v>7.4513533076912154E-3</v>
      </c>
    </row>
    <row r="283" spans="1:14" hidden="1" outlineLevel="1" x14ac:dyDescent="0.25">
      <c r="A283" s="36"/>
      <c r="B283" s="50" t="s">
        <v>301</v>
      </c>
      <c r="C283" s="42" t="str">
        <f t="shared" si="28"/>
        <v/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3</v>
      </c>
      <c r="K283" s="14">
        <v>0</v>
      </c>
      <c r="L283" s="49" t="str">
        <f t="shared" si="32"/>
        <v/>
      </c>
      <c r="M283" s="33">
        <f t="shared" si="33"/>
        <v>1.210780792173513E-3</v>
      </c>
      <c r="N283" s="34" t="str">
        <f t="shared" si="34"/>
        <v/>
      </c>
    </row>
    <row r="284" spans="1:14" hidden="1" outlineLevel="1" x14ac:dyDescent="0.25">
      <c r="A284" s="36"/>
      <c r="B284" s="50" t="s">
        <v>302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9</v>
      </c>
      <c r="L284" s="49">
        <f t="shared" si="32"/>
        <v>-100</v>
      </c>
      <c r="M284" s="33" t="str">
        <f t="shared" si="33"/>
        <v/>
      </c>
      <c r="N284" s="34">
        <f t="shared" si="34"/>
        <v>3.1934371318676643E-3</v>
      </c>
    </row>
    <row r="285" spans="1:14" hidden="1" outlineLevel="1" x14ac:dyDescent="0.25">
      <c r="A285" s="36"/>
      <c r="B285" s="50" t="s">
        <v>303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2</v>
      </c>
      <c r="L285" s="49">
        <f t="shared" si="32"/>
        <v>-100</v>
      </c>
      <c r="M285" s="33" t="str">
        <f t="shared" si="33"/>
        <v/>
      </c>
      <c r="N285" s="34">
        <f t="shared" si="34"/>
        <v>7.0965269597059199E-4</v>
      </c>
    </row>
    <row r="286" spans="1:14" collapsed="1" x14ac:dyDescent="0.25">
      <c r="A286" s="36" t="s">
        <v>304</v>
      </c>
      <c r="B286" s="1" t="s">
        <v>305</v>
      </c>
      <c r="C286" s="42">
        <f t="shared" si="28"/>
        <v>-13.848697809011989</v>
      </c>
      <c r="D286" s="48"/>
      <c r="E286" s="20">
        <v>202</v>
      </c>
      <c r="F286" s="14">
        <v>189</v>
      </c>
      <c r="G286" s="49">
        <f t="shared" si="29"/>
        <v>6.8783068783068781</v>
      </c>
      <c r="H286" s="33">
        <f t="shared" si="30"/>
        <v>0.75491441811794602</v>
      </c>
      <c r="I286" s="33">
        <f t="shared" si="31"/>
        <v>0.98895923813510545</v>
      </c>
      <c r="J286" s="20">
        <v>2084</v>
      </c>
      <c r="K286" s="14">
        <v>2419</v>
      </c>
      <c r="L286" s="49">
        <f t="shared" si="32"/>
        <v>-13.848697809011989</v>
      </c>
      <c r="M286" s="33">
        <f t="shared" si="33"/>
        <v>0.84108905696320035</v>
      </c>
      <c r="N286" s="34">
        <f t="shared" si="34"/>
        <v>0.8583249357764311</v>
      </c>
    </row>
    <row r="287" spans="1:14" hidden="1" outlineLevel="1" x14ac:dyDescent="0.25">
      <c r="A287" s="36"/>
      <c r="B287" s="50" t="s">
        <v>306</v>
      </c>
      <c r="C287" s="42">
        <f t="shared" si="28"/>
        <v>-17.943548387096776</v>
      </c>
      <c r="D287" s="48"/>
      <c r="E287" s="20">
        <v>70</v>
      </c>
      <c r="F287" s="14">
        <v>92</v>
      </c>
      <c r="G287" s="49">
        <f t="shared" si="29"/>
        <v>-23.913043478260871</v>
      </c>
      <c r="H287" s="33">
        <f t="shared" si="30"/>
        <v>0.26160400627849617</v>
      </c>
      <c r="I287" s="33">
        <f t="shared" si="31"/>
        <v>0.48139814766364919</v>
      </c>
      <c r="J287" s="20">
        <v>814</v>
      </c>
      <c r="K287" s="14">
        <v>992</v>
      </c>
      <c r="L287" s="49">
        <f t="shared" si="32"/>
        <v>-17.943548387096776</v>
      </c>
      <c r="M287" s="33">
        <f t="shared" si="33"/>
        <v>0.32852518827641314</v>
      </c>
      <c r="N287" s="34">
        <f t="shared" si="34"/>
        <v>0.35198773720141363</v>
      </c>
    </row>
    <row r="288" spans="1:14" hidden="1" outlineLevel="1" x14ac:dyDescent="0.25">
      <c r="A288" s="36"/>
      <c r="B288" s="50" t="s">
        <v>307</v>
      </c>
      <c r="C288" s="42">
        <f t="shared" si="28"/>
        <v>18.894830659536542</v>
      </c>
      <c r="D288" s="48"/>
      <c r="E288" s="20">
        <v>75</v>
      </c>
      <c r="F288" s="14">
        <v>50</v>
      </c>
      <c r="G288" s="49">
        <f t="shared" si="29"/>
        <v>50</v>
      </c>
      <c r="H288" s="33">
        <f t="shared" si="30"/>
        <v>0.28029000672696014</v>
      </c>
      <c r="I288" s="33">
        <f t="shared" si="31"/>
        <v>0.26162942807807021</v>
      </c>
      <c r="J288" s="20">
        <v>667</v>
      </c>
      <c r="K288" s="14">
        <v>561</v>
      </c>
      <c r="L288" s="49">
        <f t="shared" si="32"/>
        <v>18.894830659536542</v>
      </c>
      <c r="M288" s="33">
        <f t="shared" si="33"/>
        <v>0.26919692945991103</v>
      </c>
      <c r="N288" s="34">
        <f t="shared" si="34"/>
        <v>0.19905758121975106</v>
      </c>
    </row>
    <row r="289" spans="1:14" hidden="1" outlineLevel="1" x14ac:dyDescent="0.25">
      <c r="A289" s="36"/>
      <c r="B289" s="50" t="s">
        <v>308</v>
      </c>
      <c r="C289" s="42">
        <f t="shared" si="28"/>
        <v>-32.04697986577181</v>
      </c>
      <c r="D289" s="48"/>
      <c r="E289" s="20">
        <v>45</v>
      </c>
      <c r="F289" s="14">
        <v>28</v>
      </c>
      <c r="G289" s="49">
        <f t="shared" si="29"/>
        <v>60.714285714285708</v>
      </c>
      <c r="H289" s="33">
        <f t="shared" si="30"/>
        <v>0.16817400403617611</v>
      </c>
      <c r="I289" s="33">
        <f t="shared" si="31"/>
        <v>0.14651247972371934</v>
      </c>
      <c r="J289" s="20">
        <v>405</v>
      </c>
      <c r="K289" s="14">
        <v>596</v>
      </c>
      <c r="L289" s="49">
        <f t="shared" si="32"/>
        <v>-32.04697986577181</v>
      </c>
      <c r="M289" s="33">
        <f t="shared" si="33"/>
        <v>0.16345540694342425</v>
      </c>
      <c r="N289" s="34">
        <f t="shared" si="34"/>
        <v>0.21147650339923643</v>
      </c>
    </row>
    <row r="290" spans="1:14" hidden="1" outlineLevel="1" x14ac:dyDescent="0.25">
      <c r="A290" s="36"/>
      <c r="B290" s="50" t="s">
        <v>309</v>
      </c>
      <c r="C290" s="42">
        <f t="shared" si="28"/>
        <v>-37.407407407407405</v>
      </c>
      <c r="D290" s="48"/>
      <c r="E290" s="20">
        <v>12</v>
      </c>
      <c r="F290" s="14">
        <v>19</v>
      </c>
      <c r="G290" s="49">
        <f t="shared" si="29"/>
        <v>-36.84210526315789</v>
      </c>
      <c r="H290" s="33">
        <f t="shared" si="30"/>
        <v>4.4846401076313623E-2</v>
      </c>
      <c r="I290" s="33">
        <f t="shared" si="31"/>
        <v>9.9419182669666678E-2</v>
      </c>
      <c r="J290" s="20">
        <v>169</v>
      </c>
      <c r="K290" s="14">
        <v>270</v>
      </c>
      <c r="L290" s="49">
        <f t="shared" si="32"/>
        <v>-37.407407407407405</v>
      </c>
      <c r="M290" s="33">
        <f t="shared" si="33"/>
        <v>6.8207317959107894E-2</v>
      </c>
      <c r="N290" s="34">
        <f t="shared" si="34"/>
        <v>9.5803113956029917E-2</v>
      </c>
    </row>
    <row r="291" spans="1:14" hidden="1" outlineLevel="1" x14ac:dyDescent="0.25">
      <c r="A291" s="36"/>
      <c r="B291" s="50" t="s">
        <v>310</v>
      </c>
      <c r="C291" s="42" t="str">
        <f t="shared" si="28"/>
        <v/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29</v>
      </c>
      <c r="K291" s="14">
        <v>0</v>
      </c>
      <c r="L291" s="49" t="str">
        <f t="shared" si="32"/>
        <v/>
      </c>
      <c r="M291" s="33">
        <f t="shared" si="33"/>
        <v>1.1704214324343957E-2</v>
      </c>
      <c r="N291" s="34" t="str">
        <f t="shared" si="34"/>
        <v/>
      </c>
    </row>
    <row r="292" spans="1:14" collapsed="1" x14ac:dyDescent="0.25">
      <c r="A292" s="36" t="s">
        <v>311</v>
      </c>
      <c r="B292" s="1" t="s">
        <v>312</v>
      </c>
      <c r="C292" s="42">
        <f t="shared" si="28"/>
        <v>-7.0385818561001043</v>
      </c>
      <c r="D292" s="48"/>
      <c r="E292" s="20">
        <v>235</v>
      </c>
      <c r="F292" s="14">
        <v>176</v>
      </c>
      <c r="G292" s="49">
        <f t="shared" si="29"/>
        <v>33.522727272727273</v>
      </c>
      <c r="H292" s="33">
        <f t="shared" si="30"/>
        <v>0.87824202107780847</v>
      </c>
      <c r="I292" s="33">
        <f t="shared" si="31"/>
        <v>0.92093558683480714</v>
      </c>
      <c r="J292" s="20">
        <v>1783</v>
      </c>
      <c r="K292" s="14">
        <v>1918</v>
      </c>
      <c r="L292" s="49">
        <f t="shared" si="32"/>
        <v>-7.0385818561001043</v>
      </c>
      <c r="M292" s="33">
        <f t="shared" si="33"/>
        <v>0.71960738414845793</v>
      </c>
      <c r="N292" s="34">
        <f t="shared" si="34"/>
        <v>0.68055693543579765</v>
      </c>
    </row>
    <row r="293" spans="1:14" hidden="1" outlineLevel="1" x14ac:dyDescent="0.25">
      <c r="A293" s="36"/>
      <c r="B293" s="50" t="s">
        <v>313</v>
      </c>
      <c r="C293" s="42">
        <f t="shared" si="28"/>
        <v>4.6544428772919604</v>
      </c>
      <c r="D293" s="48"/>
      <c r="E293" s="20">
        <v>109</v>
      </c>
      <c r="F293" s="14">
        <v>49</v>
      </c>
      <c r="G293" s="49">
        <f t="shared" si="29"/>
        <v>122.44897959183673</v>
      </c>
      <c r="H293" s="33">
        <f t="shared" si="30"/>
        <v>0.40735480977651545</v>
      </c>
      <c r="I293" s="33">
        <f t="shared" si="31"/>
        <v>0.25639683951650882</v>
      </c>
      <c r="J293" s="20">
        <v>742</v>
      </c>
      <c r="K293" s="14">
        <v>709</v>
      </c>
      <c r="L293" s="49">
        <f t="shared" si="32"/>
        <v>4.6544428772919604</v>
      </c>
      <c r="M293" s="33">
        <f t="shared" si="33"/>
        <v>0.29946644926424887</v>
      </c>
      <c r="N293" s="34">
        <f t="shared" si="34"/>
        <v>0.25157188072157488</v>
      </c>
    </row>
    <row r="294" spans="1:14" hidden="1" outlineLevel="1" x14ac:dyDescent="0.25">
      <c r="A294" s="36"/>
      <c r="B294" s="50" t="s">
        <v>314</v>
      </c>
      <c r="C294" s="42">
        <f t="shared" si="28"/>
        <v>-13.876967095851217</v>
      </c>
      <c r="D294" s="48"/>
      <c r="E294" s="20">
        <v>62</v>
      </c>
      <c r="F294" s="14">
        <v>84</v>
      </c>
      <c r="G294" s="49">
        <f t="shared" si="29"/>
        <v>-26.190476190476193</v>
      </c>
      <c r="H294" s="33">
        <f t="shared" si="30"/>
        <v>0.2317064055609537</v>
      </c>
      <c r="I294" s="33">
        <f t="shared" si="31"/>
        <v>0.43953743917115795</v>
      </c>
      <c r="J294" s="20">
        <v>602</v>
      </c>
      <c r="K294" s="14">
        <v>699</v>
      </c>
      <c r="L294" s="49">
        <f t="shared" si="32"/>
        <v>-13.876967095851217</v>
      </c>
      <c r="M294" s="33">
        <f t="shared" si="33"/>
        <v>0.24296334562948491</v>
      </c>
      <c r="N294" s="34">
        <f t="shared" si="34"/>
        <v>0.24802361724172192</v>
      </c>
    </row>
    <row r="295" spans="1:14" hidden="1" outlineLevel="1" x14ac:dyDescent="0.25">
      <c r="A295" s="36"/>
      <c r="B295" s="50" t="s">
        <v>315</v>
      </c>
      <c r="C295" s="42">
        <f t="shared" si="28"/>
        <v>-12.956810631229235</v>
      </c>
      <c r="D295" s="48"/>
      <c r="E295" s="20">
        <v>42</v>
      </c>
      <c r="F295" s="14">
        <v>17</v>
      </c>
      <c r="G295" s="49">
        <f t="shared" si="29"/>
        <v>147.05882352941177</v>
      </c>
      <c r="H295" s="33">
        <f t="shared" si="30"/>
        <v>0.15696240376709769</v>
      </c>
      <c r="I295" s="33">
        <f t="shared" si="31"/>
        <v>8.8954005546543868E-2</v>
      </c>
      <c r="J295" s="20">
        <v>262</v>
      </c>
      <c r="K295" s="14">
        <v>301</v>
      </c>
      <c r="L295" s="49">
        <f t="shared" si="32"/>
        <v>-12.956810631229235</v>
      </c>
      <c r="M295" s="33">
        <f t="shared" si="33"/>
        <v>0.1057415225164868</v>
      </c>
      <c r="N295" s="34">
        <f t="shared" si="34"/>
        <v>0.1068027307435741</v>
      </c>
    </row>
    <row r="296" spans="1:14" hidden="1" outlineLevel="1" x14ac:dyDescent="0.25">
      <c r="A296" s="36"/>
      <c r="B296" s="50" t="s">
        <v>316</v>
      </c>
      <c r="C296" s="42">
        <f t="shared" si="28"/>
        <v>150</v>
      </c>
      <c r="D296" s="48"/>
      <c r="E296" s="20">
        <v>12</v>
      </c>
      <c r="F296" s="14">
        <v>1</v>
      </c>
      <c r="G296" s="49">
        <f t="shared" si="29"/>
        <v>1100</v>
      </c>
      <c r="H296" s="33">
        <f t="shared" si="30"/>
        <v>4.4846401076313623E-2</v>
      </c>
      <c r="I296" s="33">
        <f t="shared" si="31"/>
        <v>5.2325885615614048E-3</v>
      </c>
      <c r="J296" s="20">
        <v>90</v>
      </c>
      <c r="K296" s="14">
        <v>36</v>
      </c>
      <c r="L296" s="49">
        <f t="shared" si="32"/>
        <v>150</v>
      </c>
      <c r="M296" s="33">
        <f t="shared" si="33"/>
        <v>3.6323423765205393E-2</v>
      </c>
      <c r="N296" s="34">
        <f t="shared" si="34"/>
        <v>1.2773748527470657E-2</v>
      </c>
    </row>
    <row r="297" spans="1:14" hidden="1" outlineLevel="1" x14ac:dyDescent="0.25">
      <c r="A297" s="36"/>
      <c r="B297" s="50" t="s">
        <v>317</v>
      </c>
      <c r="C297" s="42">
        <f t="shared" si="28"/>
        <v>-30.4</v>
      </c>
      <c r="D297" s="48"/>
      <c r="E297" s="20">
        <v>10</v>
      </c>
      <c r="F297" s="14">
        <v>12</v>
      </c>
      <c r="G297" s="49">
        <f t="shared" si="29"/>
        <v>-16.666666666666664</v>
      </c>
      <c r="H297" s="33">
        <f t="shared" si="30"/>
        <v>3.737200089692802E-2</v>
      </c>
      <c r="I297" s="33">
        <f t="shared" si="31"/>
        <v>6.2791062738736844E-2</v>
      </c>
      <c r="J297" s="20">
        <v>87</v>
      </c>
      <c r="K297" s="14">
        <v>125</v>
      </c>
      <c r="L297" s="49">
        <f t="shared" si="32"/>
        <v>-30.4</v>
      </c>
      <c r="M297" s="33">
        <f t="shared" si="33"/>
        <v>3.5112642973031877E-2</v>
      </c>
      <c r="N297" s="34">
        <f t="shared" si="34"/>
        <v>4.4353293498162E-2</v>
      </c>
    </row>
    <row r="298" spans="1:14" hidden="1" outlineLevel="1" x14ac:dyDescent="0.25">
      <c r="A298" s="36"/>
      <c r="B298" s="50" t="s">
        <v>318</v>
      </c>
      <c r="C298" s="42">
        <f t="shared" si="28"/>
        <v>-100</v>
      </c>
      <c r="D298" s="48"/>
      <c r="E298" s="20">
        <v>0</v>
      </c>
      <c r="F298" s="14">
        <v>13</v>
      </c>
      <c r="G298" s="49">
        <f t="shared" si="29"/>
        <v>-100</v>
      </c>
      <c r="H298" s="33" t="str">
        <f t="shared" si="30"/>
        <v/>
      </c>
      <c r="I298" s="33">
        <f t="shared" si="31"/>
        <v>6.8023651300298263E-2</v>
      </c>
      <c r="J298" s="20">
        <v>0</v>
      </c>
      <c r="K298" s="14">
        <v>48</v>
      </c>
      <c r="L298" s="49">
        <f t="shared" si="32"/>
        <v>-100</v>
      </c>
      <c r="M298" s="33" t="str">
        <f t="shared" si="33"/>
        <v/>
      </c>
      <c r="N298" s="34">
        <f t="shared" si="34"/>
        <v>1.703166470329421E-2</v>
      </c>
    </row>
    <row r="299" spans="1:14" collapsed="1" x14ac:dyDescent="0.25">
      <c r="A299" s="36" t="s">
        <v>319</v>
      </c>
      <c r="B299" s="1" t="s">
        <v>320</v>
      </c>
      <c r="C299" s="42">
        <f t="shared" si="28"/>
        <v>-8.7408312958435204</v>
      </c>
      <c r="D299" s="48"/>
      <c r="E299" s="20">
        <v>134</v>
      </c>
      <c r="F299" s="14">
        <v>66</v>
      </c>
      <c r="G299" s="49">
        <f t="shared" si="29"/>
        <v>103.03030303030303</v>
      </c>
      <c r="H299" s="33">
        <f t="shared" si="30"/>
        <v>0.5007848120188354</v>
      </c>
      <c r="I299" s="33">
        <f t="shared" si="31"/>
        <v>0.34535084506305269</v>
      </c>
      <c r="J299" s="20">
        <v>1493</v>
      </c>
      <c r="K299" s="14">
        <v>1636</v>
      </c>
      <c r="L299" s="49">
        <f t="shared" si="32"/>
        <v>-8.7408312958435204</v>
      </c>
      <c r="M299" s="33">
        <f t="shared" si="33"/>
        <v>0.60256524090501828</v>
      </c>
      <c r="N299" s="34">
        <f t="shared" si="34"/>
        <v>0.58049590530394424</v>
      </c>
    </row>
    <row r="300" spans="1:14" hidden="1" outlineLevel="1" x14ac:dyDescent="0.25">
      <c r="A300" s="36"/>
      <c r="B300" s="50" t="s">
        <v>321</v>
      </c>
      <c r="C300" s="42">
        <f t="shared" si="28"/>
        <v>23.184357541899441</v>
      </c>
      <c r="D300" s="48"/>
      <c r="E300" s="20">
        <v>34</v>
      </c>
      <c r="F300" s="14">
        <v>12</v>
      </c>
      <c r="G300" s="49">
        <f t="shared" si="29"/>
        <v>183.33333333333331</v>
      </c>
      <c r="H300" s="33">
        <f t="shared" si="30"/>
        <v>0.12706480304955528</v>
      </c>
      <c r="I300" s="33">
        <f t="shared" si="31"/>
        <v>6.2791062738736844E-2</v>
      </c>
      <c r="J300" s="20">
        <v>441</v>
      </c>
      <c r="K300" s="14">
        <v>358</v>
      </c>
      <c r="L300" s="49">
        <f t="shared" si="32"/>
        <v>23.184357541899441</v>
      </c>
      <c r="M300" s="33">
        <f t="shared" si="33"/>
        <v>0.17798477644950642</v>
      </c>
      <c r="N300" s="34">
        <f t="shared" si="34"/>
        <v>0.12702783257873596</v>
      </c>
    </row>
    <row r="301" spans="1:14" hidden="1" outlineLevel="1" x14ac:dyDescent="0.25">
      <c r="A301" s="36"/>
      <c r="B301" s="50" t="s">
        <v>322</v>
      </c>
      <c r="C301" s="42">
        <f t="shared" si="28"/>
        <v>-1.1834319526627219</v>
      </c>
      <c r="D301" s="48"/>
      <c r="E301" s="20">
        <v>25</v>
      </c>
      <c r="F301" s="14">
        <v>21</v>
      </c>
      <c r="G301" s="49">
        <f t="shared" si="29"/>
        <v>19.047619047619047</v>
      </c>
      <c r="H301" s="33">
        <f t="shared" si="30"/>
        <v>9.3430002242320051E-2</v>
      </c>
      <c r="I301" s="33">
        <f t="shared" si="31"/>
        <v>0.10988435979278949</v>
      </c>
      <c r="J301" s="20">
        <v>334</v>
      </c>
      <c r="K301" s="14">
        <v>338</v>
      </c>
      <c r="L301" s="49">
        <f t="shared" si="32"/>
        <v>-1.1834319526627219</v>
      </c>
      <c r="M301" s="33">
        <f t="shared" si="33"/>
        <v>0.1348002615286511</v>
      </c>
      <c r="N301" s="34">
        <f t="shared" si="34"/>
        <v>0.11993130561903005</v>
      </c>
    </row>
    <row r="302" spans="1:14" hidden="1" outlineLevel="1" x14ac:dyDescent="0.25">
      <c r="A302" s="36"/>
      <c r="B302" s="50">
        <v>911</v>
      </c>
      <c r="C302" s="42">
        <f t="shared" si="28"/>
        <v>-23.414634146341466</v>
      </c>
      <c r="D302" s="48"/>
      <c r="E302" s="20">
        <v>38</v>
      </c>
      <c r="F302" s="14">
        <v>13</v>
      </c>
      <c r="G302" s="49">
        <f t="shared" si="29"/>
        <v>192.30769230769232</v>
      </c>
      <c r="H302" s="33">
        <f t="shared" si="30"/>
        <v>0.1420136034083265</v>
      </c>
      <c r="I302" s="33">
        <f t="shared" si="31"/>
        <v>6.8023651300298263E-2</v>
      </c>
      <c r="J302" s="20">
        <v>314</v>
      </c>
      <c r="K302" s="14">
        <v>410</v>
      </c>
      <c r="L302" s="49">
        <f t="shared" si="32"/>
        <v>-23.414634146341466</v>
      </c>
      <c r="M302" s="33">
        <f t="shared" si="33"/>
        <v>0.12672838958082769</v>
      </c>
      <c r="N302" s="34">
        <f t="shared" si="34"/>
        <v>0.14547880267397137</v>
      </c>
    </row>
    <row r="303" spans="1:14" hidden="1" outlineLevel="1" x14ac:dyDescent="0.25">
      <c r="A303" s="36"/>
      <c r="B303" s="50" t="s">
        <v>323</v>
      </c>
      <c r="C303" s="42">
        <f t="shared" si="28"/>
        <v>-26.388888888888889</v>
      </c>
      <c r="D303" s="48"/>
      <c r="E303" s="20">
        <v>34</v>
      </c>
      <c r="F303" s="14">
        <v>19</v>
      </c>
      <c r="G303" s="49">
        <f t="shared" si="29"/>
        <v>78.94736842105263</v>
      </c>
      <c r="H303" s="33">
        <f t="shared" si="30"/>
        <v>0.12706480304955528</v>
      </c>
      <c r="I303" s="33">
        <f t="shared" si="31"/>
        <v>9.9419182669666678E-2</v>
      </c>
      <c r="J303" s="20">
        <v>265</v>
      </c>
      <c r="K303" s="14">
        <v>360</v>
      </c>
      <c r="L303" s="49">
        <f t="shared" si="32"/>
        <v>-26.388888888888889</v>
      </c>
      <c r="M303" s="33">
        <f t="shared" si="33"/>
        <v>0.1069523033086603</v>
      </c>
      <c r="N303" s="34">
        <f t="shared" si="34"/>
        <v>0.12773748527470657</v>
      </c>
    </row>
    <row r="304" spans="1:14" hidden="1" outlineLevel="1" x14ac:dyDescent="0.25">
      <c r="A304" s="36"/>
      <c r="B304" s="50">
        <v>718</v>
      </c>
      <c r="C304" s="42">
        <f t="shared" si="28"/>
        <v>-18.235294117647058</v>
      </c>
      <c r="D304" s="48"/>
      <c r="E304" s="20">
        <v>3</v>
      </c>
      <c r="F304" s="14">
        <v>1</v>
      </c>
      <c r="G304" s="49">
        <f t="shared" si="29"/>
        <v>200</v>
      </c>
      <c r="H304" s="33">
        <f t="shared" si="30"/>
        <v>1.1211600269078406E-2</v>
      </c>
      <c r="I304" s="33">
        <f t="shared" si="31"/>
        <v>5.2325885615614048E-3</v>
      </c>
      <c r="J304" s="20">
        <v>139</v>
      </c>
      <c r="K304" s="14">
        <v>170</v>
      </c>
      <c r="L304" s="49">
        <f t="shared" si="32"/>
        <v>-18.235294117647058</v>
      </c>
      <c r="M304" s="33">
        <f t="shared" si="33"/>
        <v>5.609951003737277E-2</v>
      </c>
      <c r="N304" s="34">
        <f t="shared" si="34"/>
        <v>6.0320479157500322E-2</v>
      </c>
    </row>
    <row r="305" spans="1:14" collapsed="1" x14ac:dyDescent="0.25">
      <c r="A305" s="36" t="s">
        <v>324</v>
      </c>
      <c r="B305" s="1" t="s">
        <v>325</v>
      </c>
      <c r="C305" s="42">
        <f t="shared" si="28"/>
        <v>18.226200162733932</v>
      </c>
      <c r="D305" s="48"/>
      <c r="E305" s="20">
        <v>216</v>
      </c>
      <c r="F305" s="14">
        <v>110</v>
      </c>
      <c r="G305" s="49">
        <f t="shared" si="29"/>
        <v>96.36363636363636</v>
      </c>
      <c r="H305" s="33">
        <f t="shared" si="30"/>
        <v>0.80723521937364517</v>
      </c>
      <c r="I305" s="33">
        <f t="shared" si="31"/>
        <v>0.57558474177175456</v>
      </c>
      <c r="J305" s="20">
        <v>1453</v>
      </c>
      <c r="K305" s="14">
        <v>1229</v>
      </c>
      <c r="L305" s="49">
        <f t="shared" si="32"/>
        <v>18.226200162733932</v>
      </c>
      <c r="M305" s="33">
        <f t="shared" si="33"/>
        <v>0.58642149700937141</v>
      </c>
      <c r="N305" s="34">
        <f t="shared" si="34"/>
        <v>0.4360815816739288</v>
      </c>
    </row>
    <row r="306" spans="1:14" hidden="1" outlineLevel="1" x14ac:dyDescent="0.25">
      <c r="A306" s="36"/>
      <c r="B306" s="50" t="s">
        <v>326</v>
      </c>
      <c r="C306" s="42">
        <f t="shared" si="28"/>
        <v>-18.372703412073491</v>
      </c>
      <c r="D306" s="48"/>
      <c r="E306" s="20">
        <v>103</v>
      </c>
      <c r="F306" s="14">
        <v>72</v>
      </c>
      <c r="G306" s="49">
        <f t="shared" si="29"/>
        <v>43.055555555555557</v>
      </c>
      <c r="H306" s="33">
        <f t="shared" si="30"/>
        <v>0.38493160923835862</v>
      </c>
      <c r="I306" s="33">
        <f t="shared" si="31"/>
        <v>0.37674637643242109</v>
      </c>
      <c r="J306" s="20">
        <v>622</v>
      </c>
      <c r="K306" s="14">
        <v>762</v>
      </c>
      <c r="L306" s="49">
        <f t="shared" si="32"/>
        <v>-18.372703412073491</v>
      </c>
      <c r="M306" s="33">
        <f t="shared" si="33"/>
        <v>0.25103521757730834</v>
      </c>
      <c r="N306" s="34">
        <f t="shared" si="34"/>
        <v>0.27037767716479555</v>
      </c>
    </row>
    <row r="307" spans="1:14" hidden="1" outlineLevel="1" x14ac:dyDescent="0.25">
      <c r="A307" s="36"/>
      <c r="B307" s="50" t="s">
        <v>325</v>
      </c>
      <c r="C307" s="42">
        <f t="shared" si="28"/>
        <v>339.28571428571428</v>
      </c>
      <c r="D307" s="48"/>
      <c r="E307" s="20">
        <v>93</v>
      </c>
      <c r="F307" s="14">
        <v>10</v>
      </c>
      <c r="G307" s="49">
        <f t="shared" si="29"/>
        <v>830.00000000000011</v>
      </c>
      <c r="H307" s="33">
        <f t="shared" si="30"/>
        <v>0.34755960834143057</v>
      </c>
      <c r="I307" s="33">
        <f t="shared" si="31"/>
        <v>5.2325885615614041E-2</v>
      </c>
      <c r="J307" s="20">
        <v>615</v>
      </c>
      <c r="K307" s="14">
        <v>140</v>
      </c>
      <c r="L307" s="49">
        <f t="shared" si="32"/>
        <v>339.28571428571428</v>
      </c>
      <c r="M307" s="33">
        <f t="shared" si="33"/>
        <v>0.24821006239557014</v>
      </c>
      <c r="N307" s="34">
        <f t="shared" si="34"/>
        <v>4.9675688717941438E-2</v>
      </c>
    </row>
    <row r="308" spans="1:14" hidden="1" outlineLevel="1" x14ac:dyDescent="0.25">
      <c r="A308" s="36"/>
      <c r="B308" s="50" t="s">
        <v>327</v>
      </c>
      <c r="C308" s="42">
        <f t="shared" si="28"/>
        <v>-24.03846153846154</v>
      </c>
      <c r="D308" s="48"/>
      <c r="E308" s="20">
        <v>12</v>
      </c>
      <c r="F308" s="14">
        <v>12</v>
      </c>
      <c r="G308" s="49">
        <f t="shared" si="29"/>
        <v>0</v>
      </c>
      <c r="H308" s="33">
        <f t="shared" si="30"/>
        <v>4.4846401076313623E-2</v>
      </c>
      <c r="I308" s="33">
        <f t="shared" si="31"/>
        <v>6.2791062738736844E-2</v>
      </c>
      <c r="J308" s="20">
        <v>158</v>
      </c>
      <c r="K308" s="14">
        <v>208</v>
      </c>
      <c r="L308" s="49">
        <f t="shared" si="32"/>
        <v>-24.03846153846154</v>
      </c>
      <c r="M308" s="33">
        <f t="shared" si="33"/>
        <v>6.3767788387805016E-2</v>
      </c>
      <c r="N308" s="34">
        <f t="shared" si="34"/>
        <v>7.3803880380941558E-2</v>
      </c>
    </row>
    <row r="309" spans="1:14" hidden="1" outlineLevel="1" x14ac:dyDescent="0.25">
      <c r="A309" s="36"/>
      <c r="B309" s="50" t="s">
        <v>328</v>
      </c>
      <c r="C309" s="42">
        <f t="shared" si="28"/>
        <v>-51.260504201680668</v>
      </c>
      <c r="D309" s="48"/>
      <c r="E309" s="20">
        <v>8</v>
      </c>
      <c r="F309" s="14">
        <v>16</v>
      </c>
      <c r="G309" s="49">
        <f t="shared" si="29"/>
        <v>-50</v>
      </c>
      <c r="H309" s="33">
        <f t="shared" si="30"/>
        <v>2.9897600717542418E-2</v>
      </c>
      <c r="I309" s="33">
        <f t="shared" si="31"/>
        <v>8.3721416984982477E-2</v>
      </c>
      <c r="J309" s="20">
        <v>58</v>
      </c>
      <c r="K309" s="14">
        <v>119</v>
      </c>
      <c r="L309" s="49">
        <f t="shared" si="32"/>
        <v>-51.260504201680668</v>
      </c>
      <c r="M309" s="33">
        <f t="shared" si="33"/>
        <v>2.3408428648687914E-2</v>
      </c>
      <c r="N309" s="34">
        <f t="shared" si="34"/>
        <v>4.2224335410250224E-2</v>
      </c>
    </row>
    <row r="310" spans="1:14" collapsed="1" x14ac:dyDescent="0.25">
      <c r="A310" s="36" t="s">
        <v>329</v>
      </c>
      <c r="B310" s="1" t="s">
        <v>330</v>
      </c>
      <c r="C310" s="42">
        <f t="shared" si="28"/>
        <v>224.2138364779874</v>
      </c>
      <c r="D310" s="48"/>
      <c r="E310" s="20">
        <v>51</v>
      </c>
      <c r="F310" s="14">
        <v>40</v>
      </c>
      <c r="G310" s="49">
        <f t="shared" si="29"/>
        <v>27.500000000000004</v>
      </c>
      <c r="H310" s="33">
        <f t="shared" si="30"/>
        <v>0.19059720457433291</v>
      </c>
      <c r="I310" s="33">
        <f t="shared" si="31"/>
        <v>0.20930354246245617</v>
      </c>
      <c r="J310" s="20">
        <v>1031</v>
      </c>
      <c r="K310" s="14">
        <v>318</v>
      </c>
      <c r="L310" s="49">
        <f t="shared" si="32"/>
        <v>224.2138364779874</v>
      </c>
      <c r="M310" s="33">
        <f t="shared" si="33"/>
        <v>0.41610499891029729</v>
      </c>
      <c r="N310" s="34">
        <f t="shared" si="34"/>
        <v>0.11283477865932413</v>
      </c>
    </row>
    <row r="311" spans="1:14" hidden="1" outlineLevel="1" x14ac:dyDescent="0.25">
      <c r="A311" s="36"/>
      <c r="B311" s="50" t="s">
        <v>331</v>
      </c>
      <c r="C311" s="42">
        <f t="shared" si="28"/>
        <v>612.76595744680856</v>
      </c>
      <c r="D311" s="48"/>
      <c r="E311" s="20">
        <v>7</v>
      </c>
      <c r="F311" s="14">
        <v>5</v>
      </c>
      <c r="G311" s="49">
        <f t="shared" si="29"/>
        <v>40</v>
      </c>
      <c r="H311" s="33">
        <f t="shared" si="30"/>
        <v>2.6160400627849613E-2</v>
      </c>
      <c r="I311" s="33">
        <f t="shared" si="31"/>
        <v>2.6162942807807021E-2</v>
      </c>
      <c r="J311" s="20">
        <v>335</v>
      </c>
      <c r="K311" s="14">
        <v>47</v>
      </c>
      <c r="L311" s="49">
        <f t="shared" si="32"/>
        <v>612.76595744680856</v>
      </c>
      <c r="M311" s="33">
        <f t="shared" si="33"/>
        <v>0.13520385512604227</v>
      </c>
      <c r="N311" s="34">
        <f t="shared" si="34"/>
        <v>1.667683835530891E-2</v>
      </c>
    </row>
    <row r="312" spans="1:14" hidden="1" outlineLevel="1" x14ac:dyDescent="0.25">
      <c r="A312" s="36"/>
      <c r="B312" s="50" t="s">
        <v>332</v>
      </c>
      <c r="C312" s="42">
        <f t="shared" si="28"/>
        <v>239.75903614457832</v>
      </c>
      <c r="D312" s="48"/>
      <c r="E312" s="20">
        <v>15</v>
      </c>
      <c r="F312" s="14">
        <v>4</v>
      </c>
      <c r="G312" s="49">
        <f t="shared" si="29"/>
        <v>275</v>
      </c>
      <c r="H312" s="33">
        <f t="shared" si="30"/>
        <v>5.6058001345392038E-2</v>
      </c>
      <c r="I312" s="33">
        <f t="shared" si="31"/>
        <v>2.0930354246245619E-2</v>
      </c>
      <c r="J312" s="20">
        <v>282</v>
      </c>
      <c r="K312" s="14">
        <v>83</v>
      </c>
      <c r="L312" s="49">
        <f t="shared" si="32"/>
        <v>239.75903614457832</v>
      </c>
      <c r="M312" s="33">
        <f t="shared" si="33"/>
        <v>0.11381339446431021</v>
      </c>
      <c r="N312" s="34">
        <f t="shared" si="34"/>
        <v>2.9450586882779566E-2</v>
      </c>
    </row>
    <row r="313" spans="1:14" hidden="1" outlineLevel="1" x14ac:dyDescent="0.25">
      <c r="A313" s="36"/>
      <c r="B313" s="50" t="s">
        <v>333</v>
      </c>
      <c r="C313" s="42">
        <f t="shared" si="28"/>
        <v>636.36363636363637</v>
      </c>
      <c r="D313" s="48"/>
      <c r="E313" s="20">
        <v>13</v>
      </c>
      <c r="F313" s="14">
        <v>12</v>
      </c>
      <c r="G313" s="49">
        <f t="shared" si="29"/>
        <v>8.3333333333333321</v>
      </c>
      <c r="H313" s="33">
        <f t="shared" si="30"/>
        <v>4.8583601166006428E-2</v>
      </c>
      <c r="I313" s="33">
        <f t="shared" si="31"/>
        <v>6.2791062738736844E-2</v>
      </c>
      <c r="J313" s="20">
        <v>162</v>
      </c>
      <c r="K313" s="14">
        <v>22</v>
      </c>
      <c r="L313" s="49">
        <f t="shared" si="32"/>
        <v>636.36363636363637</v>
      </c>
      <c r="M313" s="33">
        <f t="shared" si="33"/>
        <v>6.5382162777369704E-2</v>
      </c>
      <c r="N313" s="34">
        <f t="shared" si="34"/>
        <v>7.8061796556765121E-3</v>
      </c>
    </row>
    <row r="314" spans="1:14" hidden="1" outlineLevel="1" x14ac:dyDescent="0.25">
      <c r="A314" s="36"/>
      <c r="B314" s="50" t="s">
        <v>334</v>
      </c>
      <c r="C314" s="42">
        <f t="shared" si="28"/>
        <v>86.746987951807228</v>
      </c>
      <c r="D314" s="48"/>
      <c r="E314" s="20">
        <v>5</v>
      </c>
      <c r="F314" s="14">
        <v>12</v>
      </c>
      <c r="G314" s="49">
        <f t="shared" si="29"/>
        <v>-58.333333333333336</v>
      </c>
      <c r="H314" s="33">
        <f t="shared" si="30"/>
        <v>1.868600044846401E-2</v>
      </c>
      <c r="I314" s="33">
        <f t="shared" si="31"/>
        <v>6.2791062738736844E-2</v>
      </c>
      <c r="J314" s="20">
        <v>155</v>
      </c>
      <c r="K314" s="14">
        <v>83</v>
      </c>
      <c r="L314" s="49">
        <f t="shared" si="32"/>
        <v>86.746987951807228</v>
      </c>
      <c r="M314" s="33">
        <f t="shared" si="33"/>
        <v>6.25570075956315E-2</v>
      </c>
      <c r="N314" s="34">
        <f t="shared" si="34"/>
        <v>2.9450586882779566E-2</v>
      </c>
    </row>
    <row r="315" spans="1:14" hidden="1" outlineLevel="1" x14ac:dyDescent="0.25">
      <c r="A315" s="36"/>
      <c r="B315" s="50" t="s">
        <v>335</v>
      </c>
      <c r="C315" s="42">
        <f t="shared" si="28"/>
        <v>12</v>
      </c>
      <c r="D315" s="48"/>
      <c r="E315" s="20">
        <v>11</v>
      </c>
      <c r="F315" s="14">
        <v>7</v>
      </c>
      <c r="G315" s="49">
        <f t="shared" si="29"/>
        <v>57.142857142857139</v>
      </c>
      <c r="H315" s="33">
        <f t="shared" si="30"/>
        <v>4.1109200986620825E-2</v>
      </c>
      <c r="I315" s="33">
        <f t="shared" si="31"/>
        <v>3.6628119930929834E-2</v>
      </c>
      <c r="J315" s="20">
        <v>84</v>
      </c>
      <c r="K315" s="14">
        <v>75</v>
      </c>
      <c r="L315" s="49">
        <f t="shared" si="32"/>
        <v>12</v>
      </c>
      <c r="M315" s="33">
        <f t="shared" si="33"/>
        <v>3.3901862180858361E-2</v>
      </c>
      <c r="N315" s="34">
        <f t="shared" si="34"/>
        <v>2.6611976098897202E-2</v>
      </c>
    </row>
    <row r="316" spans="1:14" hidden="1" outlineLevel="1" x14ac:dyDescent="0.25">
      <c r="A316" s="36"/>
      <c r="B316" s="50" t="s">
        <v>336</v>
      </c>
      <c r="C316" s="42" t="str">
        <f t="shared" si="28"/>
        <v/>
      </c>
      <c r="D316" s="48"/>
      <c r="E316" s="20">
        <v>0</v>
      </c>
      <c r="F316" s="14">
        <v>0</v>
      </c>
      <c r="G316" s="49" t="str">
        <f t="shared" si="29"/>
        <v/>
      </c>
      <c r="H316" s="33" t="str">
        <f t="shared" si="30"/>
        <v/>
      </c>
      <c r="I316" s="33" t="str">
        <f t="shared" si="31"/>
        <v/>
      </c>
      <c r="J316" s="20">
        <v>9</v>
      </c>
      <c r="K316" s="14">
        <v>0</v>
      </c>
      <c r="L316" s="49" t="str">
        <f t="shared" si="32"/>
        <v/>
      </c>
      <c r="M316" s="33">
        <f t="shared" si="33"/>
        <v>3.6323423765205393E-3</v>
      </c>
      <c r="N316" s="34" t="str">
        <f t="shared" si="34"/>
        <v/>
      </c>
    </row>
    <row r="317" spans="1:14" hidden="1" outlineLevel="1" x14ac:dyDescent="0.25">
      <c r="A317" s="36"/>
      <c r="B317" s="50" t="s">
        <v>337</v>
      </c>
      <c r="C317" s="42">
        <f t="shared" si="28"/>
        <v>-50</v>
      </c>
      <c r="D317" s="48"/>
      <c r="E317" s="20">
        <v>0</v>
      </c>
      <c r="F317" s="14">
        <v>0</v>
      </c>
      <c r="G317" s="49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4</v>
      </c>
      <c r="K317" s="14">
        <v>8</v>
      </c>
      <c r="L317" s="49">
        <f t="shared" si="32"/>
        <v>-50</v>
      </c>
      <c r="M317" s="33">
        <f t="shared" si="33"/>
        <v>1.6143743895646839E-3</v>
      </c>
      <c r="N317" s="34">
        <f t="shared" si="34"/>
        <v>2.838610783882368E-3</v>
      </c>
    </row>
    <row r="318" spans="1:14" collapsed="1" x14ac:dyDescent="0.25">
      <c r="A318" s="36" t="s">
        <v>338</v>
      </c>
      <c r="B318" s="1" t="s">
        <v>339</v>
      </c>
      <c r="C318" s="42">
        <f t="shared" si="28"/>
        <v>0.13245033112582782</v>
      </c>
      <c r="D318" s="48"/>
      <c r="E318" s="20">
        <v>79</v>
      </c>
      <c r="F318" s="14">
        <v>75</v>
      </c>
      <c r="G318" s="49">
        <f t="shared" si="29"/>
        <v>5.3333333333333339</v>
      </c>
      <c r="H318" s="33">
        <f t="shared" si="30"/>
        <v>0.29523880708573136</v>
      </c>
      <c r="I318" s="33">
        <f t="shared" si="31"/>
        <v>0.39244414211710538</v>
      </c>
      <c r="J318" s="20">
        <v>756</v>
      </c>
      <c r="K318" s="14">
        <v>755</v>
      </c>
      <c r="L318" s="49">
        <f t="shared" si="32"/>
        <v>0.13245033112582782</v>
      </c>
      <c r="M318" s="33">
        <f t="shared" si="33"/>
        <v>0.30511675962772528</v>
      </c>
      <c r="N318" s="34">
        <f t="shared" si="34"/>
        <v>0.26789389272889846</v>
      </c>
    </row>
    <row r="319" spans="1:14" hidden="1" outlineLevel="1" x14ac:dyDescent="0.25">
      <c r="A319" s="36"/>
      <c r="B319" s="50" t="s">
        <v>340</v>
      </c>
      <c r="C319" s="42">
        <f t="shared" si="28"/>
        <v>-6.6298342541436464</v>
      </c>
      <c r="D319" s="48"/>
      <c r="E319" s="20">
        <v>51</v>
      </c>
      <c r="F319" s="14">
        <v>18</v>
      </c>
      <c r="G319" s="49">
        <f t="shared" si="29"/>
        <v>183.33333333333331</v>
      </c>
      <c r="H319" s="33">
        <f t="shared" si="30"/>
        <v>0.19059720457433291</v>
      </c>
      <c r="I319" s="33">
        <f t="shared" si="31"/>
        <v>9.4186594108105273E-2</v>
      </c>
      <c r="J319" s="20">
        <v>338</v>
      </c>
      <c r="K319" s="14">
        <v>362</v>
      </c>
      <c r="L319" s="49">
        <f t="shared" si="32"/>
        <v>-6.6298342541436464</v>
      </c>
      <c r="M319" s="33">
        <f t="shared" si="33"/>
        <v>0.13641463591821579</v>
      </c>
      <c r="N319" s="34">
        <f t="shared" si="34"/>
        <v>0.12844713797067717</v>
      </c>
    </row>
    <row r="320" spans="1:14" hidden="1" outlineLevel="1" x14ac:dyDescent="0.25">
      <c r="A320" s="36"/>
      <c r="B320" s="50" t="s">
        <v>341</v>
      </c>
      <c r="C320" s="42">
        <f t="shared" si="28"/>
        <v>40.944881889763778</v>
      </c>
      <c r="D320" s="48"/>
      <c r="E320" s="20">
        <v>15</v>
      </c>
      <c r="F320" s="14">
        <v>16</v>
      </c>
      <c r="G320" s="49">
        <f t="shared" si="29"/>
        <v>-6.25</v>
      </c>
      <c r="H320" s="33">
        <f t="shared" si="30"/>
        <v>5.6058001345392038E-2</v>
      </c>
      <c r="I320" s="33">
        <f t="shared" si="31"/>
        <v>8.3721416984982477E-2</v>
      </c>
      <c r="J320" s="20">
        <v>179</v>
      </c>
      <c r="K320" s="14">
        <v>127</v>
      </c>
      <c r="L320" s="49">
        <f t="shared" si="32"/>
        <v>40.944881889763778</v>
      </c>
      <c r="M320" s="33">
        <f t="shared" si="33"/>
        <v>7.2243253933019599E-2</v>
      </c>
      <c r="N320" s="34">
        <f t="shared" si="34"/>
        <v>4.5062946194132592E-2</v>
      </c>
    </row>
    <row r="321" spans="1:14" hidden="1" outlineLevel="1" x14ac:dyDescent="0.25">
      <c r="A321" s="36"/>
      <c r="B321" s="50" t="s">
        <v>342</v>
      </c>
      <c r="C321" s="42">
        <f t="shared" si="28"/>
        <v>45.833333333333329</v>
      </c>
      <c r="D321" s="48"/>
      <c r="E321" s="20">
        <v>6</v>
      </c>
      <c r="F321" s="14">
        <v>9</v>
      </c>
      <c r="G321" s="49">
        <f t="shared" si="29"/>
        <v>-33.333333333333329</v>
      </c>
      <c r="H321" s="33">
        <f t="shared" si="30"/>
        <v>2.2423200538156812E-2</v>
      </c>
      <c r="I321" s="33">
        <f t="shared" si="31"/>
        <v>4.7093297054052637E-2</v>
      </c>
      <c r="J321" s="20">
        <v>105</v>
      </c>
      <c r="K321" s="14">
        <v>72</v>
      </c>
      <c r="L321" s="49">
        <f t="shared" si="32"/>
        <v>45.833333333333329</v>
      </c>
      <c r="M321" s="33">
        <f t="shared" si="33"/>
        <v>4.2377327726072951E-2</v>
      </c>
      <c r="N321" s="34">
        <f t="shared" si="34"/>
        <v>2.5547497054941314E-2</v>
      </c>
    </row>
    <row r="322" spans="1:14" hidden="1" outlineLevel="1" x14ac:dyDescent="0.25">
      <c r="A322" s="36"/>
      <c r="B322" s="50" t="s">
        <v>343</v>
      </c>
      <c r="C322" s="42">
        <f t="shared" si="28"/>
        <v>-39.61038961038961</v>
      </c>
      <c r="D322" s="48"/>
      <c r="E322" s="20">
        <v>6</v>
      </c>
      <c r="F322" s="14">
        <v>31</v>
      </c>
      <c r="G322" s="49">
        <f t="shared" si="29"/>
        <v>-80.645161290322577</v>
      </c>
      <c r="H322" s="33">
        <f t="shared" si="30"/>
        <v>2.2423200538156812E-2</v>
      </c>
      <c r="I322" s="33">
        <f t="shared" si="31"/>
        <v>0.16221024540840354</v>
      </c>
      <c r="J322" s="20">
        <v>93</v>
      </c>
      <c r="K322" s="14">
        <v>154</v>
      </c>
      <c r="L322" s="49">
        <f t="shared" si="32"/>
        <v>-39.61038961038961</v>
      </c>
      <c r="M322" s="33">
        <f t="shared" si="33"/>
        <v>3.7534204557378902E-2</v>
      </c>
      <c r="N322" s="34">
        <f t="shared" si="34"/>
        <v>5.4643257589735587E-2</v>
      </c>
    </row>
    <row r="323" spans="1:14" hidden="1" outlineLevel="1" x14ac:dyDescent="0.25">
      <c r="A323" s="36"/>
      <c r="B323" s="50" t="s">
        <v>344</v>
      </c>
      <c r="C323" s="42">
        <f t="shared" si="28"/>
        <v>2.5</v>
      </c>
      <c r="D323" s="48"/>
      <c r="E323" s="20">
        <v>1</v>
      </c>
      <c r="F323" s="14">
        <v>1</v>
      </c>
      <c r="G323" s="49">
        <f t="shared" si="29"/>
        <v>0</v>
      </c>
      <c r="H323" s="33">
        <f t="shared" si="30"/>
        <v>3.7372000896928022E-3</v>
      </c>
      <c r="I323" s="33">
        <f t="shared" si="31"/>
        <v>5.2325885615614048E-3</v>
      </c>
      <c r="J323" s="20">
        <v>41</v>
      </c>
      <c r="K323" s="14">
        <v>40</v>
      </c>
      <c r="L323" s="49">
        <f t="shared" si="32"/>
        <v>2.5</v>
      </c>
      <c r="M323" s="33">
        <f t="shared" si="33"/>
        <v>1.6547337493038012E-2</v>
      </c>
      <c r="N323" s="34">
        <f t="shared" si="34"/>
        <v>1.4193053919411841E-2</v>
      </c>
    </row>
    <row r="324" spans="1:14" collapsed="1" x14ac:dyDescent="0.25">
      <c r="A324" s="36" t="s">
        <v>345</v>
      </c>
      <c r="B324" s="1" t="s">
        <v>346</v>
      </c>
      <c r="C324" s="42">
        <f t="shared" si="28"/>
        <v>55.583756345177662</v>
      </c>
      <c r="D324" s="48"/>
      <c r="E324" s="20">
        <v>77</v>
      </c>
      <c r="F324" s="14">
        <v>55</v>
      </c>
      <c r="G324" s="49">
        <f t="shared" si="29"/>
        <v>40</v>
      </c>
      <c r="H324" s="33">
        <f t="shared" si="30"/>
        <v>0.28776440690634575</v>
      </c>
      <c r="I324" s="33">
        <f t="shared" si="31"/>
        <v>0.28779237088587728</v>
      </c>
      <c r="J324" s="20">
        <v>613</v>
      </c>
      <c r="K324" s="14">
        <v>394</v>
      </c>
      <c r="L324" s="49">
        <f t="shared" si="32"/>
        <v>55.583756345177662</v>
      </c>
      <c r="M324" s="33">
        <f t="shared" si="33"/>
        <v>0.24740287520078783</v>
      </c>
      <c r="N324" s="34">
        <f t="shared" si="34"/>
        <v>0.13980158110620663</v>
      </c>
    </row>
    <row r="325" spans="1:14" hidden="1" outlineLevel="1" x14ac:dyDescent="0.25">
      <c r="A325" s="36"/>
      <c r="B325" s="50" t="s">
        <v>347</v>
      </c>
      <c r="C325" s="42">
        <f t="shared" si="28"/>
        <v>40.206185567010309</v>
      </c>
      <c r="D325" s="48"/>
      <c r="E325" s="20">
        <v>46</v>
      </c>
      <c r="F325" s="14">
        <v>41</v>
      </c>
      <c r="G325" s="49">
        <f t="shared" si="29"/>
        <v>12.195121951219512</v>
      </c>
      <c r="H325" s="33">
        <f t="shared" si="30"/>
        <v>0.17191120412586891</v>
      </c>
      <c r="I325" s="33">
        <f t="shared" si="31"/>
        <v>0.21453613102401758</v>
      </c>
      <c r="J325" s="20">
        <v>272</v>
      </c>
      <c r="K325" s="14">
        <v>194</v>
      </c>
      <c r="L325" s="49">
        <f t="shared" si="32"/>
        <v>40.206185567010309</v>
      </c>
      <c r="M325" s="33">
        <f t="shared" si="33"/>
        <v>0.10977745849039849</v>
      </c>
      <c r="N325" s="34">
        <f t="shared" si="34"/>
        <v>6.8836311509147416E-2</v>
      </c>
    </row>
    <row r="326" spans="1:14" hidden="1" outlineLevel="1" x14ac:dyDescent="0.25">
      <c r="A326" s="36"/>
      <c r="B326" s="50" t="s">
        <v>348</v>
      </c>
      <c r="C326" s="42">
        <f t="shared" si="28"/>
        <v>180.95238095238096</v>
      </c>
      <c r="D326" s="48"/>
      <c r="E326" s="20">
        <v>6</v>
      </c>
      <c r="F326" s="14">
        <v>11</v>
      </c>
      <c r="G326" s="49">
        <f t="shared" si="29"/>
        <v>-45.454545454545453</v>
      </c>
      <c r="H326" s="33">
        <f t="shared" si="30"/>
        <v>2.2423200538156812E-2</v>
      </c>
      <c r="I326" s="33">
        <f t="shared" si="31"/>
        <v>5.7558474177175446E-2</v>
      </c>
      <c r="J326" s="20">
        <v>177</v>
      </c>
      <c r="K326" s="14">
        <v>63</v>
      </c>
      <c r="L326" s="49">
        <f t="shared" si="32"/>
        <v>180.95238095238096</v>
      </c>
      <c r="M326" s="33">
        <f t="shared" si="33"/>
        <v>7.1436066738237256E-2</v>
      </c>
      <c r="N326" s="34">
        <f t="shared" si="34"/>
        <v>2.2354059923073648E-2</v>
      </c>
    </row>
    <row r="327" spans="1:14" hidden="1" outlineLevel="1" x14ac:dyDescent="0.25">
      <c r="A327" s="36"/>
      <c r="B327" s="50" t="s">
        <v>349</v>
      </c>
      <c r="C327" s="42">
        <f t="shared" si="28"/>
        <v>76.5625</v>
      </c>
      <c r="D327" s="48"/>
      <c r="E327" s="20">
        <v>17</v>
      </c>
      <c r="F327" s="14">
        <v>3</v>
      </c>
      <c r="G327" s="49">
        <f t="shared" si="29"/>
        <v>466.66666666666669</v>
      </c>
      <c r="H327" s="33">
        <f t="shared" si="30"/>
        <v>6.353240152477764E-2</v>
      </c>
      <c r="I327" s="33">
        <f t="shared" si="31"/>
        <v>1.5697765684684211E-2</v>
      </c>
      <c r="J327" s="20">
        <v>113</v>
      </c>
      <c r="K327" s="14">
        <v>64</v>
      </c>
      <c r="L327" s="49">
        <f t="shared" si="32"/>
        <v>76.5625</v>
      </c>
      <c r="M327" s="33">
        <f t="shared" si="33"/>
        <v>4.560607650520232E-2</v>
      </c>
      <c r="N327" s="34">
        <f t="shared" si="34"/>
        <v>2.2708886271058944E-2</v>
      </c>
    </row>
    <row r="328" spans="1:14" hidden="1" outlineLevel="1" x14ac:dyDescent="0.25">
      <c r="A328" s="36"/>
      <c r="B328" s="50" t="s">
        <v>350</v>
      </c>
      <c r="C328" s="42">
        <f t="shared" si="28"/>
        <v>-30.136986301369863</v>
      </c>
      <c r="D328" s="48"/>
      <c r="E328" s="20">
        <v>8</v>
      </c>
      <c r="F328" s="14">
        <v>0</v>
      </c>
      <c r="G328" s="49" t="str">
        <f t="shared" si="29"/>
        <v/>
      </c>
      <c r="H328" s="33">
        <f t="shared" si="30"/>
        <v>2.9897600717542418E-2</v>
      </c>
      <c r="I328" s="33" t="str">
        <f t="shared" si="31"/>
        <v/>
      </c>
      <c r="J328" s="20">
        <v>51</v>
      </c>
      <c r="K328" s="14">
        <v>73</v>
      </c>
      <c r="L328" s="49">
        <f t="shared" si="32"/>
        <v>-30.136986301369863</v>
      </c>
      <c r="M328" s="33">
        <f t="shared" si="33"/>
        <v>2.0583273466949721E-2</v>
      </c>
      <c r="N328" s="34">
        <f t="shared" si="34"/>
        <v>2.5902323402926607E-2</v>
      </c>
    </row>
    <row r="329" spans="1:14" collapsed="1" x14ac:dyDescent="0.25">
      <c r="A329" s="36" t="s">
        <v>351</v>
      </c>
      <c r="B329" s="1" t="s">
        <v>352</v>
      </c>
      <c r="C329" s="42">
        <f t="shared" si="28"/>
        <v>-50.787878787878796</v>
      </c>
      <c r="D329" s="48"/>
      <c r="E329" s="20">
        <v>22</v>
      </c>
      <c r="F329" s="14">
        <v>10</v>
      </c>
      <c r="G329" s="49">
        <f t="shared" si="29"/>
        <v>120</v>
      </c>
      <c r="H329" s="33">
        <f t="shared" si="30"/>
        <v>8.221840197324165E-2</v>
      </c>
      <c r="I329" s="33">
        <f t="shared" si="31"/>
        <v>5.2325885615614041E-2</v>
      </c>
      <c r="J329" s="20">
        <v>406</v>
      </c>
      <c r="K329" s="14">
        <v>825</v>
      </c>
      <c r="L329" s="49">
        <f t="shared" si="32"/>
        <v>-50.787878787878796</v>
      </c>
      <c r="M329" s="33">
        <f t="shared" si="33"/>
        <v>0.16385900054081542</v>
      </c>
      <c r="N329" s="34">
        <f t="shared" si="34"/>
        <v>0.2927317370878692</v>
      </c>
    </row>
    <row r="330" spans="1:14" hidden="1" outlineLevel="1" x14ac:dyDescent="0.25">
      <c r="A330" s="36"/>
      <c r="B330" s="50" t="s">
        <v>353</v>
      </c>
      <c r="C330" s="42">
        <f t="shared" ref="C330:C394" si="35">IF(K330=0,"",SUM(((J330-K330)/K330)*100))</f>
        <v>-30.666666666666664</v>
      </c>
      <c r="D330" s="48"/>
      <c r="E330" s="20">
        <v>11</v>
      </c>
      <c r="F330" s="14">
        <v>4</v>
      </c>
      <c r="G330" s="49">
        <f t="shared" ref="G330:G393" si="36">IF(F330=0,"",SUM(((E330-F330)/F330)*100))</f>
        <v>175</v>
      </c>
      <c r="H330" s="33">
        <f t="shared" ref="H330:H394" si="37">IF(E330=0,"",SUM((E330/CntPeriod)*100))</f>
        <v>4.1109200986620825E-2</v>
      </c>
      <c r="I330" s="33">
        <f t="shared" ref="I330:I394" si="38">IF(F330=0,"",SUM((F330/CntPeriodPrevYear)*100))</f>
        <v>2.0930354246245619E-2</v>
      </c>
      <c r="J330" s="20">
        <v>208</v>
      </c>
      <c r="K330" s="14">
        <v>300</v>
      </c>
      <c r="L330" s="49">
        <f t="shared" ref="L330:L393" si="39">IF(K330=0,"",SUM(((J330-K330)/K330)*100))</f>
        <v>-30.666666666666664</v>
      </c>
      <c r="M330" s="33">
        <f t="shared" ref="M330:M394" si="40">IF(J330=0,"",SUM((J330/CntYearAck)*100))</f>
        <v>8.3947468257363558E-2</v>
      </c>
      <c r="N330" s="34">
        <f t="shared" ref="N330:N394" si="41">IF(K330=0,"",SUM((K330/CntPrevYearAck)*100))</f>
        <v>0.10644790439558881</v>
      </c>
    </row>
    <row r="331" spans="1:14" hidden="1" outlineLevel="1" x14ac:dyDescent="0.25">
      <c r="A331" s="36"/>
      <c r="B331" s="50" t="s">
        <v>354</v>
      </c>
      <c r="C331" s="42">
        <f t="shared" si="35"/>
        <v>-62.312633832976452</v>
      </c>
      <c r="D331" s="48"/>
      <c r="E331" s="20">
        <v>9</v>
      </c>
      <c r="F331" s="14">
        <v>6</v>
      </c>
      <c r="G331" s="49">
        <f t="shared" si="36"/>
        <v>50</v>
      </c>
      <c r="H331" s="33">
        <f t="shared" si="37"/>
        <v>3.3634800807235216E-2</v>
      </c>
      <c r="I331" s="33">
        <f t="shared" si="38"/>
        <v>3.1395531369368422E-2</v>
      </c>
      <c r="J331" s="20">
        <v>176</v>
      </c>
      <c r="K331" s="14">
        <v>467</v>
      </c>
      <c r="L331" s="49">
        <f t="shared" si="39"/>
        <v>-62.312633832976452</v>
      </c>
      <c r="M331" s="33">
        <f t="shared" si="40"/>
        <v>7.1032473140846097E-2</v>
      </c>
      <c r="N331" s="34">
        <f t="shared" si="41"/>
        <v>0.16570390450913322</v>
      </c>
    </row>
    <row r="332" spans="1:14" hidden="1" outlineLevel="1" x14ac:dyDescent="0.25">
      <c r="A332" s="36"/>
      <c r="B332" s="50" t="s">
        <v>355</v>
      </c>
      <c r="C332" s="42">
        <f t="shared" si="35"/>
        <v>-62.068965517241381</v>
      </c>
      <c r="D332" s="48"/>
      <c r="E332" s="20">
        <v>2</v>
      </c>
      <c r="F332" s="14">
        <v>0</v>
      </c>
      <c r="G332" s="49" t="str">
        <f t="shared" si="36"/>
        <v/>
      </c>
      <c r="H332" s="33">
        <f t="shared" si="37"/>
        <v>7.4744001793856044E-3</v>
      </c>
      <c r="I332" s="33" t="str">
        <f t="shared" si="38"/>
        <v/>
      </c>
      <c r="J332" s="20">
        <v>22</v>
      </c>
      <c r="K332" s="14">
        <v>58</v>
      </c>
      <c r="L332" s="49">
        <f t="shared" si="39"/>
        <v>-62.068965517241381</v>
      </c>
      <c r="M332" s="33">
        <f t="shared" si="40"/>
        <v>8.8790591426057622E-3</v>
      </c>
      <c r="N332" s="34">
        <f t="shared" si="41"/>
        <v>2.0579928183147168E-2</v>
      </c>
    </row>
    <row r="333" spans="1:14" collapsed="1" x14ac:dyDescent="0.25">
      <c r="A333" s="36" t="s">
        <v>356</v>
      </c>
      <c r="B333" s="1" t="s">
        <v>357</v>
      </c>
      <c r="C333" s="42">
        <f t="shared" si="35"/>
        <v>-32.733812949640289</v>
      </c>
      <c r="D333" s="48"/>
      <c r="E333" s="20">
        <v>1</v>
      </c>
      <c r="F333" s="14">
        <v>6</v>
      </c>
      <c r="G333" s="49">
        <f t="shared" si="36"/>
        <v>-83.333333333333343</v>
      </c>
      <c r="H333" s="33">
        <f t="shared" si="37"/>
        <v>3.7372000896928022E-3</v>
      </c>
      <c r="I333" s="33">
        <f t="shared" si="38"/>
        <v>3.1395531369368422E-2</v>
      </c>
      <c r="J333" s="20">
        <v>187</v>
      </c>
      <c r="K333" s="14">
        <v>278</v>
      </c>
      <c r="L333" s="49">
        <f t="shared" si="39"/>
        <v>-32.733812949640289</v>
      </c>
      <c r="M333" s="33">
        <f t="shared" si="40"/>
        <v>7.5472002712148975E-2</v>
      </c>
      <c r="N333" s="34">
        <f t="shared" si="41"/>
        <v>9.8641724739912298E-2</v>
      </c>
    </row>
    <row r="334" spans="1:14" hidden="1" outlineLevel="1" x14ac:dyDescent="0.25">
      <c r="A334" s="36"/>
      <c r="B334" s="50" t="s">
        <v>358</v>
      </c>
      <c r="C334" s="42">
        <f t="shared" si="35"/>
        <v>-18.137254901960784</v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167</v>
      </c>
      <c r="K334" s="14">
        <v>204</v>
      </c>
      <c r="L334" s="49">
        <f t="shared" si="39"/>
        <v>-18.137254901960784</v>
      </c>
      <c r="M334" s="33">
        <f t="shared" si="40"/>
        <v>6.740013076432555E-2</v>
      </c>
      <c r="N334" s="34">
        <f t="shared" si="41"/>
        <v>7.2384574989000375E-2</v>
      </c>
    </row>
    <row r="335" spans="1:14" hidden="1" outlineLevel="1" x14ac:dyDescent="0.25">
      <c r="A335" s="36"/>
      <c r="B335" s="50" t="s">
        <v>359</v>
      </c>
      <c r="C335" s="42">
        <f t="shared" si="35"/>
        <v>-6.666666666666667</v>
      </c>
      <c r="D335" s="48"/>
      <c r="E335" s="20">
        <v>1</v>
      </c>
      <c r="F335" s="14">
        <v>2</v>
      </c>
      <c r="G335" s="49">
        <f t="shared" si="36"/>
        <v>-50</v>
      </c>
      <c r="H335" s="33">
        <f t="shared" si="37"/>
        <v>3.7372000896928022E-3</v>
      </c>
      <c r="I335" s="33">
        <f t="shared" si="38"/>
        <v>1.046517712312281E-2</v>
      </c>
      <c r="J335" s="20">
        <v>14</v>
      </c>
      <c r="K335" s="14">
        <v>15</v>
      </c>
      <c r="L335" s="49">
        <f t="shared" si="39"/>
        <v>-6.666666666666667</v>
      </c>
      <c r="M335" s="33">
        <f t="shared" si="40"/>
        <v>5.6503103634763935E-3</v>
      </c>
      <c r="N335" s="34">
        <f t="shared" si="41"/>
        <v>5.32239521977944E-3</v>
      </c>
    </row>
    <row r="336" spans="1:14" hidden="1" outlineLevel="1" x14ac:dyDescent="0.25">
      <c r="A336" s="36"/>
      <c r="B336" s="50" t="s">
        <v>360</v>
      </c>
      <c r="C336" s="42">
        <f t="shared" si="35"/>
        <v>-89.830508474576277</v>
      </c>
      <c r="D336" s="48"/>
      <c r="E336" s="20">
        <v>0</v>
      </c>
      <c r="F336" s="14">
        <v>4</v>
      </c>
      <c r="G336" s="49">
        <f t="shared" si="36"/>
        <v>-100</v>
      </c>
      <c r="H336" s="33" t="str">
        <f t="shared" si="37"/>
        <v/>
      </c>
      <c r="I336" s="33">
        <f t="shared" si="38"/>
        <v>2.0930354246245619E-2</v>
      </c>
      <c r="J336" s="20">
        <v>6</v>
      </c>
      <c r="K336" s="14">
        <v>59</v>
      </c>
      <c r="L336" s="49">
        <f t="shared" si="39"/>
        <v>-89.830508474576277</v>
      </c>
      <c r="M336" s="33">
        <f t="shared" si="40"/>
        <v>2.4215615843470261E-3</v>
      </c>
      <c r="N336" s="34">
        <f t="shared" si="41"/>
        <v>2.0934754531132464E-2</v>
      </c>
    </row>
    <row r="337" spans="1:14" collapsed="1" x14ac:dyDescent="0.25">
      <c r="A337" s="36" t="s">
        <v>361</v>
      </c>
      <c r="B337" s="1" t="s">
        <v>362</v>
      </c>
      <c r="C337" s="42">
        <f t="shared" si="35"/>
        <v>108.33333333333333</v>
      </c>
      <c r="D337" s="48"/>
      <c r="E337" s="20">
        <v>18</v>
      </c>
      <c r="F337" s="14">
        <v>8</v>
      </c>
      <c r="G337" s="49">
        <f t="shared" si="36"/>
        <v>125</v>
      </c>
      <c r="H337" s="33">
        <f t="shared" si="37"/>
        <v>6.7269601614470431E-2</v>
      </c>
      <c r="I337" s="33">
        <f t="shared" si="38"/>
        <v>4.1860708492491239E-2</v>
      </c>
      <c r="J337" s="20">
        <v>150</v>
      </c>
      <c r="K337" s="14">
        <v>72</v>
      </c>
      <c r="L337" s="49">
        <f t="shared" si="39"/>
        <v>108.33333333333333</v>
      </c>
      <c r="M337" s="33">
        <f t="shared" si="40"/>
        <v>6.0539039608675654E-2</v>
      </c>
      <c r="N337" s="34">
        <f t="shared" si="41"/>
        <v>2.5547497054941314E-2</v>
      </c>
    </row>
    <row r="338" spans="1:14" hidden="1" outlineLevel="1" x14ac:dyDescent="0.25">
      <c r="A338" s="36"/>
      <c r="B338" s="50" t="s">
        <v>363</v>
      </c>
      <c r="C338" s="42">
        <f t="shared" si="35"/>
        <v>108.33333333333333</v>
      </c>
      <c r="D338" s="48"/>
      <c r="E338" s="20">
        <v>18</v>
      </c>
      <c r="F338" s="14">
        <v>8</v>
      </c>
      <c r="G338" s="49">
        <f t="shared" si="36"/>
        <v>125</v>
      </c>
      <c r="H338" s="33">
        <f t="shared" si="37"/>
        <v>6.7269601614470431E-2</v>
      </c>
      <c r="I338" s="33">
        <f t="shared" si="38"/>
        <v>4.1860708492491239E-2</v>
      </c>
      <c r="J338" s="20">
        <v>150</v>
      </c>
      <c r="K338" s="14">
        <v>72</v>
      </c>
      <c r="L338" s="49">
        <f t="shared" si="39"/>
        <v>108.33333333333333</v>
      </c>
      <c r="M338" s="33">
        <f t="shared" si="40"/>
        <v>6.0539039608675654E-2</v>
      </c>
      <c r="N338" s="34">
        <f t="shared" si="41"/>
        <v>2.5547497054941314E-2</v>
      </c>
    </row>
    <row r="339" spans="1:14" collapsed="1" x14ac:dyDescent="0.25">
      <c r="A339" s="36" t="s">
        <v>364</v>
      </c>
      <c r="B339" s="1" t="s">
        <v>365</v>
      </c>
      <c r="C339" s="42">
        <f t="shared" si="35"/>
        <v>225</v>
      </c>
      <c r="D339" s="48"/>
      <c r="E339" s="20">
        <v>22</v>
      </c>
      <c r="F339" s="14">
        <v>3</v>
      </c>
      <c r="G339" s="49">
        <f t="shared" si="36"/>
        <v>633.33333333333326</v>
      </c>
      <c r="H339" s="33">
        <f t="shared" si="37"/>
        <v>8.221840197324165E-2</v>
      </c>
      <c r="I339" s="33">
        <f t="shared" si="38"/>
        <v>1.5697765684684211E-2</v>
      </c>
      <c r="J339" s="20">
        <v>117</v>
      </c>
      <c r="K339" s="14">
        <v>36</v>
      </c>
      <c r="L339" s="49">
        <f t="shared" si="39"/>
        <v>225</v>
      </c>
      <c r="M339" s="33">
        <f t="shared" si="40"/>
        <v>4.7220450894767008E-2</v>
      </c>
      <c r="N339" s="34">
        <f t="shared" si="41"/>
        <v>1.2773748527470657E-2</v>
      </c>
    </row>
    <row r="340" spans="1:14" hidden="1" outlineLevel="1" x14ac:dyDescent="0.25">
      <c r="A340" s="36"/>
      <c r="B340" s="50">
        <v>7</v>
      </c>
      <c r="C340" s="42">
        <f t="shared" si="35"/>
        <v>1700</v>
      </c>
      <c r="D340" s="48"/>
      <c r="E340" s="20">
        <v>20</v>
      </c>
      <c r="F340" s="14">
        <v>1</v>
      </c>
      <c r="G340" s="49">
        <f t="shared" si="36"/>
        <v>1900</v>
      </c>
      <c r="H340" s="33">
        <f t="shared" si="37"/>
        <v>7.4744001793856041E-2</v>
      </c>
      <c r="I340" s="33">
        <f t="shared" si="38"/>
        <v>5.2325885615614048E-3</v>
      </c>
      <c r="J340" s="20">
        <v>108</v>
      </c>
      <c r="K340" s="14">
        <v>6</v>
      </c>
      <c r="L340" s="49">
        <f t="shared" si="39"/>
        <v>1700</v>
      </c>
      <c r="M340" s="33">
        <f t="shared" si="40"/>
        <v>4.3588108518246467E-2</v>
      </c>
      <c r="N340" s="34">
        <f t="shared" si="41"/>
        <v>2.1289580879117762E-3</v>
      </c>
    </row>
    <row r="341" spans="1:14" hidden="1" outlineLevel="1" x14ac:dyDescent="0.25">
      <c r="A341" s="36"/>
      <c r="B341" s="50">
        <v>3</v>
      </c>
      <c r="C341" s="42">
        <f t="shared" si="35"/>
        <v>-35.714285714285715</v>
      </c>
      <c r="D341" s="48"/>
      <c r="E341" s="20">
        <v>2</v>
      </c>
      <c r="F341" s="14">
        <v>0</v>
      </c>
      <c r="G341" s="49" t="str">
        <f t="shared" si="36"/>
        <v/>
      </c>
      <c r="H341" s="33">
        <f t="shared" si="37"/>
        <v>7.4744001793856044E-3</v>
      </c>
      <c r="I341" s="33" t="str">
        <f t="shared" si="38"/>
        <v/>
      </c>
      <c r="J341" s="20">
        <v>9</v>
      </c>
      <c r="K341" s="14">
        <v>14</v>
      </c>
      <c r="L341" s="49">
        <f t="shared" si="39"/>
        <v>-35.714285714285715</v>
      </c>
      <c r="M341" s="33">
        <f t="shared" si="40"/>
        <v>3.6323423765205393E-3</v>
      </c>
      <c r="N341" s="34">
        <f t="shared" si="41"/>
        <v>4.9675688717941433E-3</v>
      </c>
    </row>
    <row r="342" spans="1:14" hidden="1" outlineLevel="1" x14ac:dyDescent="0.25">
      <c r="A342" s="36"/>
      <c r="B342" s="50">
        <v>4</v>
      </c>
      <c r="C342" s="42">
        <f t="shared" si="35"/>
        <v>-100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1.046517712312281E-2</v>
      </c>
      <c r="J342" s="20">
        <v>0</v>
      </c>
      <c r="K342" s="14">
        <v>14</v>
      </c>
      <c r="L342" s="49">
        <f t="shared" si="39"/>
        <v>-100</v>
      </c>
      <c r="M342" s="33" t="str">
        <f t="shared" si="40"/>
        <v/>
      </c>
      <c r="N342" s="34">
        <f t="shared" si="41"/>
        <v>4.9675688717941433E-3</v>
      </c>
    </row>
    <row r="343" spans="1:14" hidden="1" outlineLevel="1" x14ac:dyDescent="0.25">
      <c r="A343" s="36"/>
      <c r="B343" s="50">
        <v>5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2</v>
      </c>
      <c r="L343" s="49">
        <f t="shared" si="39"/>
        <v>-100</v>
      </c>
      <c r="M343" s="33" t="str">
        <f t="shared" si="40"/>
        <v/>
      </c>
      <c r="N343" s="34">
        <f t="shared" si="41"/>
        <v>7.0965269597059199E-4</v>
      </c>
    </row>
    <row r="344" spans="1:14" collapsed="1" x14ac:dyDescent="0.25">
      <c r="A344" s="36" t="s">
        <v>366</v>
      </c>
      <c r="B344" s="1" t="s">
        <v>359</v>
      </c>
      <c r="C344" s="42">
        <f t="shared" si="35"/>
        <v>367.76937618147446</v>
      </c>
      <c r="D344" s="48"/>
      <c r="E344" s="20">
        <v>1007</v>
      </c>
      <c r="F344" s="14">
        <v>219</v>
      </c>
      <c r="G344" s="49">
        <f t="shared" si="36"/>
        <v>359.8173515981735</v>
      </c>
      <c r="H344" s="33">
        <f t="shared" si="37"/>
        <v>3.7633604903206517</v>
      </c>
      <c r="I344" s="33">
        <f t="shared" si="38"/>
        <v>1.1459368949819475</v>
      </c>
      <c r="J344" s="20">
        <v>4949</v>
      </c>
      <c r="K344" s="14">
        <v>1058</v>
      </c>
      <c r="L344" s="49">
        <f t="shared" si="39"/>
        <v>367.76937618147446</v>
      </c>
      <c r="M344" s="33">
        <f t="shared" si="40"/>
        <v>1.9973847134889051</v>
      </c>
      <c r="N344" s="34">
        <f t="shared" si="41"/>
        <v>0.37540627616844313</v>
      </c>
    </row>
    <row r="345" spans="1:14" hidden="1" outlineLevel="1" x14ac:dyDescent="0.25">
      <c r="A345" s="36"/>
      <c r="B345" s="50" t="s">
        <v>367</v>
      </c>
      <c r="C345" s="42">
        <f t="shared" si="35"/>
        <v>367.76937618147446</v>
      </c>
      <c r="D345" s="48"/>
      <c r="E345" s="20">
        <v>1007</v>
      </c>
      <c r="F345" s="14">
        <v>219</v>
      </c>
      <c r="G345" s="49">
        <f t="shared" si="36"/>
        <v>359.8173515981735</v>
      </c>
      <c r="H345" s="33">
        <f t="shared" si="37"/>
        <v>3.7633604903206517</v>
      </c>
      <c r="I345" s="33">
        <f t="shared" si="38"/>
        <v>1.1459368949819475</v>
      </c>
      <c r="J345" s="20">
        <v>4949</v>
      </c>
      <c r="K345" s="14">
        <v>1058</v>
      </c>
      <c r="L345" s="49">
        <f t="shared" si="39"/>
        <v>367.76937618147446</v>
      </c>
      <c r="M345" s="33">
        <f t="shared" si="40"/>
        <v>1.9973847134889051</v>
      </c>
      <c r="N345" s="34">
        <f t="shared" si="41"/>
        <v>0.37540627616844313</v>
      </c>
    </row>
    <row r="346" spans="1:14" collapsed="1" x14ac:dyDescent="0.25">
      <c r="A346" s="36" t="s">
        <v>368</v>
      </c>
      <c r="B346" s="1" t="s">
        <v>369</v>
      </c>
      <c r="C346" s="42">
        <f t="shared" si="35"/>
        <v>-9.67741935483871</v>
      </c>
      <c r="D346" s="48"/>
      <c r="E346" s="20">
        <v>1</v>
      </c>
      <c r="F346" s="14">
        <v>4</v>
      </c>
      <c r="G346" s="49">
        <f t="shared" si="36"/>
        <v>-75</v>
      </c>
      <c r="H346" s="33">
        <f t="shared" si="37"/>
        <v>3.7372000896928022E-3</v>
      </c>
      <c r="I346" s="33">
        <f t="shared" si="38"/>
        <v>2.0930354246245619E-2</v>
      </c>
      <c r="J346" s="20">
        <v>56</v>
      </c>
      <c r="K346" s="14">
        <v>62</v>
      </c>
      <c r="L346" s="49">
        <f t="shared" si="39"/>
        <v>-9.67741935483871</v>
      </c>
      <c r="M346" s="33">
        <f t="shared" si="40"/>
        <v>2.2601241453905574E-2</v>
      </c>
      <c r="N346" s="34">
        <f t="shared" si="41"/>
        <v>2.1999233575088352E-2</v>
      </c>
    </row>
    <row r="347" spans="1:14" hidden="1" outlineLevel="1" x14ac:dyDescent="0.25">
      <c r="A347" s="36"/>
      <c r="B347" s="50" t="s">
        <v>369</v>
      </c>
      <c r="C347" s="42">
        <f t="shared" si="35"/>
        <v>-9.67741935483871</v>
      </c>
      <c r="D347" s="48"/>
      <c r="E347" s="20">
        <v>1</v>
      </c>
      <c r="F347" s="14">
        <v>4</v>
      </c>
      <c r="G347" s="49">
        <f t="shared" si="36"/>
        <v>-75</v>
      </c>
      <c r="H347" s="33">
        <f t="shared" si="37"/>
        <v>3.7372000896928022E-3</v>
      </c>
      <c r="I347" s="33">
        <f t="shared" si="38"/>
        <v>2.0930354246245619E-2</v>
      </c>
      <c r="J347" s="20">
        <v>56</v>
      </c>
      <c r="K347" s="14">
        <v>62</v>
      </c>
      <c r="L347" s="49">
        <f t="shared" si="39"/>
        <v>-9.67741935483871</v>
      </c>
      <c r="M347" s="33">
        <f t="shared" si="40"/>
        <v>2.2601241453905574E-2</v>
      </c>
      <c r="N347" s="34">
        <f t="shared" si="41"/>
        <v>2.1999233575088352E-2</v>
      </c>
    </row>
    <row r="348" spans="1:14" collapsed="1" x14ac:dyDescent="0.25">
      <c r="A348" s="36" t="s">
        <v>370</v>
      </c>
      <c r="B348" s="1" t="s">
        <v>371</v>
      </c>
      <c r="C348" s="42">
        <f t="shared" si="35"/>
        <v>-15</v>
      </c>
      <c r="D348" s="48"/>
      <c r="E348" s="20">
        <v>5</v>
      </c>
      <c r="F348" s="14">
        <v>29</v>
      </c>
      <c r="G348" s="49">
        <f t="shared" si="36"/>
        <v>-82.758620689655174</v>
      </c>
      <c r="H348" s="33">
        <f t="shared" si="37"/>
        <v>1.868600044846401E-2</v>
      </c>
      <c r="I348" s="33">
        <f t="shared" si="38"/>
        <v>0.15174506828528073</v>
      </c>
      <c r="J348" s="20">
        <v>51</v>
      </c>
      <c r="K348" s="14">
        <v>60</v>
      </c>
      <c r="L348" s="49">
        <f t="shared" si="39"/>
        <v>-15</v>
      </c>
      <c r="M348" s="33">
        <f t="shared" si="40"/>
        <v>2.0583273466949721E-2</v>
      </c>
      <c r="N348" s="34">
        <f t="shared" si="41"/>
        <v>2.128958087911776E-2</v>
      </c>
    </row>
    <row r="349" spans="1:14" hidden="1" outlineLevel="1" x14ac:dyDescent="0.25">
      <c r="A349" s="36"/>
      <c r="B349" s="50" t="s">
        <v>371</v>
      </c>
      <c r="C349" s="42">
        <f t="shared" si="35"/>
        <v>-15</v>
      </c>
      <c r="D349" s="48"/>
      <c r="E349" s="20">
        <v>5</v>
      </c>
      <c r="F349" s="14">
        <v>29</v>
      </c>
      <c r="G349" s="49">
        <f t="shared" si="36"/>
        <v>-82.758620689655174</v>
      </c>
      <c r="H349" s="33">
        <f t="shared" si="37"/>
        <v>1.868600044846401E-2</v>
      </c>
      <c r="I349" s="33">
        <f t="shared" si="38"/>
        <v>0.15174506828528073</v>
      </c>
      <c r="J349" s="20">
        <v>51</v>
      </c>
      <c r="K349" s="14">
        <v>60</v>
      </c>
      <c r="L349" s="49">
        <f t="shared" si="39"/>
        <v>-15</v>
      </c>
      <c r="M349" s="33">
        <f t="shared" si="40"/>
        <v>2.0583273466949721E-2</v>
      </c>
      <c r="N349" s="34">
        <f t="shared" si="41"/>
        <v>2.128958087911776E-2</v>
      </c>
    </row>
    <row r="350" spans="1:14" collapsed="1" x14ac:dyDescent="0.25">
      <c r="A350" s="36" t="s">
        <v>372</v>
      </c>
      <c r="B350" s="1" t="s">
        <v>373</v>
      </c>
      <c r="C350" s="42">
        <f t="shared" si="35"/>
        <v>-28.846153846153843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3.7372000896928022E-3</v>
      </c>
      <c r="I350" s="33" t="str">
        <f t="shared" si="38"/>
        <v/>
      </c>
      <c r="J350" s="20">
        <v>37</v>
      </c>
      <c r="K350" s="14">
        <v>52</v>
      </c>
      <c r="L350" s="49">
        <f t="shared" si="39"/>
        <v>-28.846153846153843</v>
      </c>
      <c r="M350" s="33">
        <f t="shared" si="40"/>
        <v>1.4932963103473328E-2</v>
      </c>
      <c r="N350" s="34">
        <f t="shared" si="41"/>
        <v>1.845097009523539E-2</v>
      </c>
    </row>
    <row r="351" spans="1:14" hidden="1" outlineLevel="1" x14ac:dyDescent="0.25">
      <c r="A351" s="36"/>
      <c r="B351" s="50" t="s">
        <v>374</v>
      </c>
      <c r="C351" s="42">
        <f t="shared" si="35"/>
        <v>-28.846153846153843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3.7372000896928022E-3</v>
      </c>
      <c r="I351" s="33" t="str">
        <f t="shared" si="38"/>
        <v/>
      </c>
      <c r="J351" s="20">
        <v>37</v>
      </c>
      <c r="K351" s="14">
        <v>52</v>
      </c>
      <c r="L351" s="49">
        <f t="shared" si="39"/>
        <v>-28.846153846153843</v>
      </c>
      <c r="M351" s="33">
        <f t="shared" si="40"/>
        <v>1.4932963103473328E-2</v>
      </c>
      <c r="N351" s="34">
        <f t="shared" si="41"/>
        <v>1.845097009523539E-2</v>
      </c>
    </row>
    <row r="352" spans="1:14" collapsed="1" x14ac:dyDescent="0.25">
      <c r="A352" s="36" t="s">
        <v>375</v>
      </c>
      <c r="B352" s="1" t="s">
        <v>376</v>
      </c>
      <c r="C352" s="42">
        <f t="shared" si="35"/>
        <v>-21.951219512195124</v>
      </c>
      <c r="D352" s="48"/>
      <c r="E352" s="20">
        <v>2</v>
      </c>
      <c r="F352" s="14">
        <v>1</v>
      </c>
      <c r="G352" s="49">
        <f t="shared" si="36"/>
        <v>100</v>
      </c>
      <c r="H352" s="33">
        <f t="shared" si="37"/>
        <v>7.4744001793856044E-3</v>
      </c>
      <c r="I352" s="33">
        <f t="shared" si="38"/>
        <v>5.2325885615614048E-3</v>
      </c>
      <c r="J352" s="20">
        <v>32</v>
      </c>
      <c r="K352" s="14">
        <v>41</v>
      </c>
      <c r="L352" s="49">
        <f t="shared" si="39"/>
        <v>-21.951219512195124</v>
      </c>
      <c r="M352" s="33">
        <f t="shared" si="40"/>
        <v>1.2914995116517471E-2</v>
      </c>
      <c r="N352" s="34">
        <f t="shared" si="41"/>
        <v>1.4547880267397137E-2</v>
      </c>
    </row>
    <row r="353" spans="1:14" hidden="1" outlineLevel="1" x14ac:dyDescent="0.25">
      <c r="A353" s="36"/>
      <c r="B353" s="50" t="s">
        <v>376</v>
      </c>
      <c r="C353" s="42">
        <f t="shared" si="35"/>
        <v>-21.951219512195124</v>
      </c>
      <c r="D353" s="48"/>
      <c r="E353" s="20">
        <v>2</v>
      </c>
      <c r="F353" s="14">
        <v>1</v>
      </c>
      <c r="G353" s="49">
        <f t="shared" si="36"/>
        <v>100</v>
      </c>
      <c r="H353" s="33">
        <f t="shared" si="37"/>
        <v>7.4744001793856044E-3</v>
      </c>
      <c r="I353" s="33">
        <f t="shared" si="38"/>
        <v>5.2325885615614048E-3</v>
      </c>
      <c r="J353" s="20">
        <v>32</v>
      </c>
      <c r="K353" s="14">
        <v>41</v>
      </c>
      <c r="L353" s="49">
        <f t="shared" si="39"/>
        <v>-21.951219512195124</v>
      </c>
      <c r="M353" s="33">
        <f t="shared" si="40"/>
        <v>1.2914995116517471E-2</v>
      </c>
      <c r="N353" s="34">
        <f t="shared" si="41"/>
        <v>1.4547880267397137E-2</v>
      </c>
    </row>
    <row r="354" spans="1:14" collapsed="1" x14ac:dyDescent="0.25">
      <c r="A354" s="36" t="s">
        <v>377</v>
      </c>
      <c r="B354" s="1" t="s">
        <v>378</v>
      </c>
      <c r="C354" s="42">
        <f t="shared" si="35"/>
        <v>-70.212765957446805</v>
      </c>
      <c r="D354" s="48"/>
      <c r="E354" s="20">
        <v>0</v>
      </c>
      <c r="F354" s="14">
        <v>3</v>
      </c>
      <c r="G354" s="49">
        <f t="shared" si="36"/>
        <v>-100</v>
      </c>
      <c r="H354" s="33" t="str">
        <f t="shared" si="37"/>
        <v/>
      </c>
      <c r="I354" s="33">
        <f t="shared" si="38"/>
        <v>1.5697765684684211E-2</v>
      </c>
      <c r="J354" s="20">
        <v>28</v>
      </c>
      <c r="K354" s="14">
        <v>94</v>
      </c>
      <c r="L354" s="49">
        <f t="shared" si="39"/>
        <v>-70.212765957446805</v>
      </c>
      <c r="M354" s="33">
        <f t="shared" si="40"/>
        <v>1.1300620726952787E-2</v>
      </c>
      <c r="N354" s="34">
        <f t="shared" si="41"/>
        <v>3.335367671061782E-2</v>
      </c>
    </row>
    <row r="355" spans="1:14" hidden="1" outlineLevel="1" x14ac:dyDescent="0.25">
      <c r="A355" s="36"/>
      <c r="B355" s="50" t="s">
        <v>379</v>
      </c>
      <c r="C355" s="42">
        <f t="shared" si="35"/>
        <v>1100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12</v>
      </c>
      <c r="K355" s="14">
        <v>1</v>
      </c>
      <c r="L355" s="49">
        <f t="shared" si="39"/>
        <v>1100</v>
      </c>
      <c r="M355" s="33">
        <f t="shared" si="40"/>
        <v>4.8431231686940522E-3</v>
      </c>
      <c r="N355" s="34">
        <f t="shared" si="41"/>
        <v>3.54826347985296E-4</v>
      </c>
    </row>
    <row r="356" spans="1:14" hidden="1" outlineLevel="1" x14ac:dyDescent="0.25">
      <c r="A356" s="36"/>
      <c r="B356" s="50" t="s">
        <v>380</v>
      </c>
      <c r="C356" s="42">
        <f t="shared" si="35"/>
        <v>-33.333333333333329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1.046517712312281E-2</v>
      </c>
      <c r="J356" s="20">
        <v>10</v>
      </c>
      <c r="K356" s="14">
        <v>15</v>
      </c>
      <c r="L356" s="49">
        <f t="shared" si="39"/>
        <v>-33.333333333333329</v>
      </c>
      <c r="M356" s="33">
        <f t="shared" si="40"/>
        <v>4.03593597391171E-3</v>
      </c>
      <c r="N356" s="34">
        <f t="shared" si="41"/>
        <v>5.32239521977944E-3</v>
      </c>
    </row>
    <row r="357" spans="1:14" hidden="1" outlineLevel="1" x14ac:dyDescent="0.25">
      <c r="A357" s="36"/>
      <c r="B357" s="50" t="s">
        <v>381</v>
      </c>
      <c r="C357" s="42">
        <f t="shared" si="35"/>
        <v>-94.029850746268664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5.2325885615614048E-3</v>
      </c>
      <c r="J357" s="20">
        <v>4</v>
      </c>
      <c r="K357" s="14">
        <v>67</v>
      </c>
      <c r="L357" s="49">
        <f t="shared" si="39"/>
        <v>-94.029850746268664</v>
      </c>
      <c r="M357" s="33">
        <f t="shared" si="40"/>
        <v>1.6143743895646839E-3</v>
      </c>
      <c r="N357" s="34">
        <f t="shared" si="41"/>
        <v>2.3773365315014831E-2</v>
      </c>
    </row>
    <row r="358" spans="1:14" hidden="1" outlineLevel="1" x14ac:dyDescent="0.25">
      <c r="A358" s="36"/>
      <c r="B358" s="50" t="s">
        <v>382</v>
      </c>
      <c r="C358" s="42">
        <f t="shared" si="35"/>
        <v>-75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2</v>
      </c>
      <c r="K358" s="14">
        <v>8</v>
      </c>
      <c r="L358" s="49">
        <f t="shared" si="39"/>
        <v>-75</v>
      </c>
      <c r="M358" s="33">
        <f t="shared" si="40"/>
        <v>8.0718719478234196E-4</v>
      </c>
      <c r="N358" s="34">
        <f t="shared" si="41"/>
        <v>2.838610783882368E-3</v>
      </c>
    </row>
    <row r="359" spans="1:14" hidden="1" outlineLevel="1" x14ac:dyDescent="0.25">
      <c r="A359" s="36"/>
      <c r="B359" s="50" t="s">
        <v>383</v>
      </c>
      <c r="C359" s="42">
        <f t="shared" si="35"/>
        <v>-100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0</v>
      </c>
      <c r="K359" s="14">
        <v>3</v>
      </c>
      <c r="L359" s="49">
        <f t="shared" si="39"/>
        <v>-100</v>
      </c>
      <c r="M359" s="33" t="str">
        <f t="shared" si="40"/>
        <v/>
      </c>
      <c r="N359" s="34">
        <f t="shared" si="41"/>
        <v>1.0644790439558881E-3</v>
      </c>
    </row>
    <row r="360" spans="1:14" collapsed="1" x14ac:dyDescent="0.25">
      <c r="A360" s="36" t="s">
        <v>384</v>
      </c>
      <c r="B360" s="1" t="s">
        <v>385</v>
      </c>
      <c r="C360" s="42">
        <f t="shared" si="35"/>
        <v>-46.808510638297875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25</v>
      </c>
      <c r="K360" s="14">
        <v>47</v>
      </c>
      <c r="L360" s="49">
        <f t="shared" si="39"/>
        <v>-46.808510638297875</v>
      </c>
      <c r="M360" s="33">
        <f t="shared" si="40"/>
        <v>1.0089839934779275E-2</v>
      </c>
      <c r="N360" s="34">
        <f t="shared" si="41"/>
        <v>1.667683835530891E-2</v>
      </c>
    </row>
    <row r="361" spans="1:14" hidden="1" outlineLevel="1" x14ac:dyDescent="0.25">
      <c r="A361" s="36"/>
      <c r="B361" s="50" t="s">
        <v>386</v>
      </c>
      <c r="C361" s="42">
        <f t="shared" si="35"/>
        <v>-8.3333333333333321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22</v>
      </c>
      <c r="K361" s="14">
        <v>24</v>
      </c>
      <c r="L361" s="49">
        <f t="shared" si="39"/>
        <v>-8.3333333333333321</v>
      </c>
      <c r="M361" s="33">
        <f t="shared" si="40"/>
        <v>8.8790591426057622E-3</v>
      </c>
      <c r="N361" s="34">
        <f t="shared" si="41"/>
        <v>8.5158323516471048E-3</v>
      </c>
    </row>
    <row r="362" spans="1:14" hidden="1" outlineLevel="1" x14ac:dyDescent="0.25">
      <c r="A362" s="36"/>
      <c r="B362" s="50" t="s">
        <v>387</v>
      </c>
      <c r="C362" s="42">
        <f t="shared" si="35"/>
        <v>-90.909090909090907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2</v>
      </c>
      <c r="K362" s="14">
        <v>22</v>
      </c>
      <c r="L362" s="49">
        <f t="shared" si="39"/>
        <v>-90.909090909090907</v>
      </c>
      <c r="M362" s="33">
        <f t="shared" si="40"/>
        <v>8.0718719478234196E-4</v>
      </c>
      <c r="N362" s="34">
        <f t="shared" si="41"/>
        <v>7.8061796556765121E-3</v>
      </c>
    </row>
    <row r="363" spans="1:14" hidden="1" outlineLevel="1" x14ac:dyDescent="0.25">
      <c r="A363" s="36"/>
      <c r="B363" s="50" t="s">
        <v>388</v>
      </c>
      <c r="C363" s="42">
        <f t="shared" si="35"/>
        <v>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1</v>
      </c>
      <c r="L363" s="49">
        <f t="shared" si="39"/>
        <v>0</v>
      </c>
      <c r="M363" s="33">
        <f t="shared" si="40"/>
        <v>4.0359359739117098E-4</v>
      </c>
      <c r="N363" s="34">
        <f t="shared" si="41"/>
        <v>3.54826347985296E-4</v>
      </c>
    </row>
    <row r="364" spans="1:14" collapsed="1" x14ac:dyDescent="0.25">
      <c r="A364" s="36" t="s">
        <v>389</v>
      </c>
      <c r="B364" s="1" t="s">
        <v>390</v>
      </c>
      <c r="C364" s="42" t="str">
        <f t="shared" si="35"/>
        <v/>
      </c>
      <c r="D364" s="48"/>
      <c r="E364" s="20">
        <v>3</v>
      </c>
      <c r="F364" s="14">
        <v>0</v>
      </c>
      <c r="G364" s="49" t="str">
        <f t="shared" si="36"/>
        <v/>
      </c>
      <c r="H364" s="33">
        <f t="shared" si="37"/>
        <v>1.1211600269078406E-2</v>
      </c>
      <c r="I364" s="33" t="str">
        <f t="shared" si="38"/>
        <v/>
      </c>
      <c r="J364" s="20">
        <v>17</v>
      </c>
      <c r="K364" s="14">
        <v>0</v>
      </c>
      <c r="L364" s="49" t="str">
        <f t="shared" si="39"/>
        <v/>
      </c>
      <c r="M364" s="33">
        <f t="shared" si="40"/>
        <v>6.8610911556499059E-3</v>
      </c>
      <c r="N364" s="34" t="str">
        <f t="shared" si="41"/>
        <v/>
      </c>
    </row>
    <row r="365" spans="1:14" hidden="1" outlineLevel="1" x14ac:dyDescent="0.25">
      <c r="A365" s="36"/>
      <c r="B365" s="50" t="s">
        <v>391</v>
      </c>
      <c r="C365" s="42" t="str">
        <f t="shared" si="35"/>
        <v/>
      </c>
      <c r="D365" s="48"/>
      <c r="E365" s="20">
        <v>3</v>
      </c>
      <c r="F365" s="14">
        <v>0</v>
      </c>
      <c r="G365" s="49" t="str">
        <f t="shared" si="36"/>
        <v/>
      </c>
      <c r="H365" s="33">
        <f t="shared" si="37"/>
        <v>1.1211600269078406E-2</v>
      </c>
      <c r="I365" s="33" t="str">
        <f t="shared" si="38"/>
        <v/>
      </c>
      <c r="J365" s="20">
        <v>17</v>
      </c>
      <c r="K365" s="14">
        <v>0</v>
      </c>
      <c r="L365" s="49" t="str">
        <f t="shared" si="39"/>
        <v/>
      </c>
      <c r="M365" s="33">
        <f t="shared" si="40"/>
        <v>6.8610911556499059E-3</v>
      </c>
      <c r="N365" s="34" t="str">
        <f t="shared" si="41"/>
        <v/>
      </c>
    </row>
    <row r="366" spans="1:14" collapsed="1" x14ac:dyDescent="0.25">
      <c r="A366" s="36" t="s">
        <v>392</v>
      </c>
      <c r="B366" s="1" t="s">
        <v>393</v>
      </c>
      <c r="C366" s="42">
        <f t="shared" si="35"/>
        <v>-42.857142857142854</v>
      </c>
      <c r="D366" s="48"/>
      <c r="E366" s="20">
        <v>0</v>
      </c>
      <c r="F366" s="14">
        <v>11</v>
      </c>
      <c r="G366" s="49">
        <f t="shared" si="36"/>
        <v>-100</v>
      </c>
      <c r="H366" s="33" t="str">
        <f t="shared" si="37"/>
        <v/>
      </c>
      <c r="I366" s="33">
        <f t="shared" si="38"/>
        <v>5.7558474177175446E-2</v>
      </c>
      <c r="J366" s="20">
        <v>16</v>
      </c>
      <c r="K366" s="14">
        <v>28</v>
      </c>
      <c r="L366" s="49">
        <f t="shared" si="39"/>
        <v>-42.857142857142854</v>
      </c>
      <c r="M366" s="33">
        <f t="shared" si="40"/>
        <v>6.4574975582587357E-3</v>
      </c>
      <c r="N366" s="34">
        <f t="shared" si="41"/>
        <v>9.9351377435882866E-3</v>
      </c>
    </row>
    <row r="367" spans="1:14" hidden="1" outlineLevel="1" x14ac:dyDescent="0.25">
      <c r="A367" s="36"/>
      <c r="B367" s="50" t="s">
        <v>393</v>
      </c>
      <c r="C367" s="42">
        <f t="shared" si="35"/>
        <v>-42.857142857142854</v>
      </c>
      <c r="D367" s="48"/>
      <c r="E367" s="20">
        <v>0</v>
      </c>
      <c r="F367" s="14">
        <v>11</v>
      </c>
      <c r="G367" s="49">
        <f t="shared" si="36"/>
        <v>-100</v>
      </c>
      <c r="H367" s="33" t="str">
        <f t="shared" si="37"/>
        <v/>
      </c>
      <c r="I367" s="33">
        <f t="shared" si="38"/>
        <v>5.7558474177175446E-2</v>
      </c>
      <c r="J367" s="20">
        <v>16</v>
      </c>
      <c r="K367" s="14">
        <v>28</v>
      </c>
      <c r="L367" s="49">
        <f t="shared" si="39"/>
        <v>-42.857142857142854</v>
      </c>
      <c r="M367" s="33">
        <f t="shared" si="40"/>
        <v>6.4574975582587357E-3</v>
      </c>
      <c r="N367" s="34">
        <f t="shared" si="41"/>
        <v>9.9351377435882866E-3</v>
      </c>
    </row>
    <row r="368" spans="1:14" collapsed="1" x14ac:dyDescent="0.25">
      <c r="A368" s="36" t="s">
        <v>394</v>
      </c>
      <c r="B368" s="1" t="s">
        <v>395</v>
      </c>
      <c r="C368" s="42">
        <f t="shared" si="35"/>
        <v>80</v>
      </c>
      <c r="D368" s="48"/>
      <c r="E368" s="20">
        <v>0</v>
      </c>
      <c r="F368" s="14">
        <v>1</v>
      </c>
      <c r="G368" s="49">
        <f t="shared" si="36"/>
        <v>-100</v>
      </c>
      <c r="H368" s="33" t="str">
        <f t="shared" si="37"/>
        <v/>
      </c>
      <c r="I368" s="33">
        <f t="shared" si="38"/>
        <v>5.2325885615614048E-3</v>
      </c>
      <c r="J368" s="20">
        <v>9</v>
      </c>
      <c r="K368" s="14">
        <v>5</v>
      </c>
      <c r="L368" s="49">
        <f t="shared" si="39"/>
        <v>80</v>
      </c>
      <c r="M368" s="33">
        <f t="shared" si="40"/>
        <v>3.6323423765205393E-3</v>
      </c>
      <c r="N368" s="34">
        <f t="shared" si="41"/>
        <v>1.7741317399264801E-3</v>
      </c>
    </row>
    <row r="369" spans="1:14" hidden="1" outlineLevel="1" x14ac:dyDescent="0.25">
      <c r="A369" s="36"/>
      <c r="B369" s="50" t="s">
        <v>395</v>
      </c>
      <c r="C369" s="42">
        <f t="shared" si="35"/>
        <v>80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5.2325885615614048E-3</v>
      </c>
      <c r="J369" s="20">
        <v>9</v>
      </c>
      <c r="K369" s="14">
        <v>5</v>
      </c>
      <c r="L369" s="49">
        <f t="shared" si="39"/>
        <v>80</v>
      </c>
      <c r="M369" s="33">
        <f t="shared" si="40"/>
        <v>3.6323423765205393E-3</v>
      </c>
      <c r="N369" s="34">
        <f t="shared" si="41"/>
        <v>1.7741317399264801E-3</v>
      </c>
    </row>
    <row r="370" spans="1:14" collapsed="1" x14ac:dyDescent="0.25">
      <c r="A370" s="36" t="s">
        <v>396</v>
      </c>
      <c r="B370" s="1" t="s">
        <v>397</v>
      </c>
      <c r="C370" s="42">
        <f t="shared" si="35"/>
        <v>-33.333333333333329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5.2325885615614048E-3</v>
      </c>
      <c r="J370" s="20">
        <v>8</v>
      </c>
      <c r="K370" s="14">
        <v>12</v>
      </c>
      <c r="L370" s="49">
        <f t="shared" si="39"/>
        <v>-33.333333333333329</v>
      </c>
      <c r="M370" s="33">
        <f t="shared" si="40"/>
        <v>3.2287487791293678E-3</v>
      </c>
      <c r="N370" s="34">
        <f t="shared" si="41"/>
        <v>4.2579161758235524E-3</v>
      </c>
    </row>
    <row r="371" spans="1:14" hidden="1" outlineLevel="1" x14ac:dyDescent="0.25">
      <c r="A371" s="36"/>
      <c r="B371" s="50" t="s">
        <v>398</v>
      </c>
      <c r="C371" s="42">
        <f t="shared" si="35"/>
        <v>-33.333333333333329</v>
      </c>
      <c r="D371" s="48"/>
      <c r="E371" s="20">
        <v>0</v>
      </c>
      <c r="F371" s="14">
        <v>1</v>
      </c>
      <c r="G371" s="49">
        <f t="shared" si="36"/>
        <v>-100</v>
      </c>
      <c r="H371" s="33" t="str">
        <f t="shared" si="37"/>
        <v/>
      </c>
      <c r="I371" s="33">
        <f t="shared" si="38"/>
        <v>5.2325885615614048E-3</v>
      </c>
      <c r="J371" s="20">
        <v>8</v>
      </c>
      <c r="K371" s="14">
        <v>12</v>
      </c>
      <c r="L371" s="49">
        <f t="shared" si="39"/>
        <v>-33.333333333333329</v>
      </c>
      <c r="M371" s="33">
        <f t="shared" si="40"/>
        <v>3.2287487791293678E-3</v>
      </c>
      <c r="N371" s="34">
        <f t="shared" si="41"/>
        <v>4.2579161758235524E-3</v>
      </c>
    </row>
    <row r="372" spans="1:14" collapsed="1" x14ac:dyDescent="0.25">
      <c r="A372" s="36" t="s">
        <v>399</v>
      </c>
      <c r="B372" s="1" t="s">
        <v>400</v>
      </c>
      <c r="C372" s="42">
        <f t="shared" si="35"/>
        <v>-75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3</v>
      </c>
      <c r="K372" s="14">
        <v>12</v>
      </c>
      <c r="L372" s="49">
        <f t="shared" si="39"/>
        <v>-75</v>
      </c>
      <c r="M372" s="33">
        <f t="shared" si="40"/>
        <v>1.210780792173513E-3</v>
      </c>
      <c r="N372" s="34">
        <f t="shared" si="41"/>
        <v>4.2579161758235524E-3</v>
      </c>
    </row>
    <row r="373" spans="1:14" hidden="1" outlineLevel="1" x14ac:dyDescent="0.25">
      <c r="A373" s="36"/>
      <c r="B373" s="50" t="s">
        <v>400</v>
      </c>
      <c r="C373" s="42">
        <f t="shared" si="35"/>
        <v>-75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3</v>
      </c>
      <c r="K373" s="14">
        <v>12</v>
      </c>
      <c r="L373" s="49">
        <f t="shared" si="39"/>
        <v>-75</v>
      </c>
      <c r="M373" s="33">
        <f t="shared" si="40"/>
        <v>1.210780792173513E-3</v>
      </c>
      <c r="N373" s="34">
        <f t="shared" si="41"/>
        <v>4.2579161758235524E-3</v>
      </c>
    </row>
    <row r="374" spans="1:14" collapsed="1" x14ac:dyDescent="0.25">
      <c r="A374" s="36" t="s">
        <v>401</v>
      </c>
      <c r="B374" s="1" t="s">
        <v>402</v>
      </c>
      <c r="C374" s="42">
        <f t="shared" si="35"/>
        <v>100</v>
      </c>
      <c r="D374" s="48"/>
      <c r="E374" s="20">
        <v>1</v>
      </c>
      <c r="F374" s="14">
        <v>1</v>
      </c>
      <c r="G374" s="49">
        <f t="shared" si="36"/>
        <v>0</v>
      </c>
      <c r="H374" s="33">
        <f t="shared" si="37"/>
        <v>3.7372000896928022E-3</v>
      </c>
      <c r="I374" s="33">
        <f t="shared" si="38"/>
        <v>5.2325885615614048E-3</v>
      </c>
      <c r="J374" s="20">
        <v>2</v>
      </c>
      <c r="K374" s="14">
        <v>1</v>
      </c>
      <c r="L374" s="49">
        <f t="shared" si="39"/>
        <v>100</v>
      </c>
      <c r="M374" s="33">
        <f t="shared" si="40"/>
        <v>8.0718719478234196E-4</v>
      </c>
      <c r="N374" s="34">
        <f t="shared" si="41"/>
        <v>3.54826347985296E-4</v>
      </c>
    </row>
    <row r="375" spans="1:14" hidden="1" outlineLevel="1" x14ac:dyDescent="0.25">
      <c r="A375" s="36"/>
      <c r="B375" s="50" t="s">
        <v>403</v>
      </c>
      <c r="C375" s="42" t="str">
        <f t="shared" si="35"/>
        <v/>
      </c>
      <c r="D375" s="48"/>
      <c r="E375" s="20">
        <v>1</v>
      </c>
      <c r="F375" s="14">
        <v>0</v>
      </c>
      <c r="G375" s="49" t="str">
        <f t="shared" si="36"/>
        <v/>
      </c>
      <c r="H375" s="33">
        <f t="shared" si="37"/>
        <v>3.7372000896928022E-3</v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4.0359359739117098E-4</v>
      </c>
      <c r="N375" s="34" t="str">
        <f t="shared" si="41"/>
        <v/>
      </c>
    </row>
    <row r="376" spans="1:14" hidden="1" outlineLevel="1" x14ac:dyDescent="0.25">
      <c r="A376" s="36"/>
      <c r="B376" s="50" t="s">
        <v>404</v>
      </c>
      <c r="C376" s="42" t="str">
        <f t="shared" si="35"/>
        <v/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1</v>
      </c>
      <c r="K376" s="14">
        <v>0</v>
      </c>
      <c r="L376" s="49" t="str">
        <f t="shared" si="39"/>
        <v/>
      </c>
      <c r="M376" s="33">
        <f t="shared" si="40"/>
        <v>4.0359359739117098E-4</v>
      </c>
      <c r="N376" s="34" t="str">
        <f t="shared" si="41"/>
        <v/>
      </c>
    </row>
    <row r="377" spans="1:14" hidden="1" outlineLevel="1" x14ac:dyDescent="0.25">
      <c r="A377" s="36"/>
      <c r="B377" s="50" t="s">
        <v>359</v>
      </c>
      <c r="C377" s="42">
        <f t="shared" si="35"/>
        <v>-100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5.2325885615614048E-3</v>
      </c>
      <c r="J377" s="20">
        <v>0</v>
      </c>
      <c r="K377" s="14">
        <v>1</v>
      </c>
      <c r="L377" s="49">
        <f t="shared" si="39"/>
        <v>-100</v>
      </c>
      <c r="M377" s="33" t="str">
        <f t="shared" si="40"/>
        <v/>
      </c>
      <c r="N377" s="34">
        <f t="shared" si="41"/>
        <v>3.54826347985296E-4</v>
      </c>
    </row>
    <row r="378" spans="1:14" collapsed="1" x14ac:dyDescent="0.25">
      <c r="A378" s="36" t="s">
        <v>405</v>
      </c>
      <c r="B378" s="1" t="s">
        <v>406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</v>
      </c>
      <c r="K378" s="14">
        <v>0</v>
      </c>
      <c r="L378" s="49" t="str">
        <f t="shared" si="39"/>
        <v/>
      </c>
      <c r="M378" s="33">
        <f t="shared" si="40"/>
        <v>8.0718719478234196E-4</v>
      </c>
      <c r="N378" s="34" t="str">
        <f t="shared" si="41"/>
        <v/>
      </c>
    </row>
    <row r="379" spans="1:14" hidden="1" outlineLevel="1" x14ac:dyDescent="0.25">
      <c r="A379" s="36"/>
      <c r="B379" s="50" t="s">
        <v>407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2</v>
      </c>
      <c r="K379" s="14">
        <v>0</v>
      </c>
      <c r="L379" s="49" t="str">
        <f t="shared" si="39"/>
        <v/>
      </c>
      <c r="M379" s="33">
        <f t="shared" si="40"/>
        <v>8.0718719478234196E-4</v>
      </c>
      <c r="N379" s="34" t="str">
        <f t="shared" si="41"/>
        <v/>
      </c>
    </row>
    <row r="380" spans="1:14" collapsed="1" x14ac:dyDescent="0.25">
      <c r="A380" s="36" t="s">
        <v>408</v>
      </c>
      <c r="B380" s="1" t="s">
        <v>409</v>
      </c>
      <c r="C380" s="42">
        <f t="shared" si="35"/>
        <v>-96.774193548387103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</v>
      </c>
      <c r="K380" s="14">
        <v>31</v>
      </c>
      <c r="L380" s="49">
        <f t="shared" si="39"/>
        <v>-96.774193548387103</v>
      </c>
      <c r="M380" s="33">
        <f t="shared" si="40"/>
        <v>4.0359359739117098E-4</v>
      </c>
      <c r="N380" s="34">
        <f t="shared" si="41"/>
        <v>1.0999616787544176E-2</v>
      </c>
    </row>
    <row r="381" spans="1:14" hidden="1" outlineLevel="1" x14ac:dyDescent="0.25">
      <c r="A381" s="36"/>
      <c r="B381" s="50" t="s">
        <v>409</v>
      </c>
      <c r="C381" s="42">
        <f t="shared" si="35"/>
        <v>-96.774193548387103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</v>
      </c>
      <c r="K381" s="14">
        <v>31</v>
      </c>
      <c r="L381" s="49">
        <f t="shared" si="39"/>
        <v>-96.774193548387103</v>
      </c>
      <c r="M381" s="33">
        <f t="shared" si="40"/>
        <v>4.0359359739117098E-4</v>
      </c>
      <c r="N381" s="34">
        <f t="shared" si="41"/>
        <v>1.0999616787544176E-2</v>
      </c>
    </row>
    <row r="382" spans="1:14" collapsed="1" x14ac:dyDescent="0.25">
      <c r="A382" s="36" t="s">
        <v>410</v>
      </c>
      <c r="B382" s="1" t="s">
        <v>411</v>
      </c>
      <c r="C382" s="42">
        <f t="shared" si="35"/>
        <v>-100</v>
      </c>
      <c r="D382" s="48"/>
      <c r="E382" s="20">
        <v>0</v>
      </c>
      <c r="F382" s="14">
        <v>2</v>
      </c>
      <c r="G382" s="49">
        <f t="shared" si="36"/>
        <v>-100</v>
      </c>
      <c r="H382" s="33" t="str">
        <f t="shared" si="37"/>
        <v/>
      </c>
      <c r="I382" s="33">
        <f t="shared" si="38"/>
        <v>1.046517712312281E-2</v>
      </c>
      <c r="J382" s="20">
        <v>0</v>
      </c>
      <c r="K382" s="14">
        <v>384</v>
      </c>
      <c r="L382" s="49">
        <f t="shared" si="39"/>
        <v>-100</v>
      </c>
      <c r="M382" s="33" t="str">
        <f t="shared" si="40"/>
        <v/>
      </c>
      <c r="N382" s="34">
        <f t="shared" si="41"/>
        <v>0.13625331762635368</v>
      </c>
    </row>
    <row r="383" spans="1:14" hidden="1" outlineLevel="1" x14ac:dyDescent="0.25">
      <c r="A383" s="36"/>
      <c r="B383" s="50" t="s">
        <v>412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163</v>
      </c>
      <c r="L383" s="49">
        <f t="shared" si="39"/>
        <v>-100</v>
      </c>
      <c r="M383" s="33" t="str">
        <f t="shared" si="40"/>
        <v/>
      </c>
      <c r="N383" s="34">
        <f t="shared" si="41"/>
        <v>5.7836694721603243E-2</v>
      </c>
    </row>
    <row r="384" spans="1:14" hidden="1" outlineLevel="1" x14ac:dyDescent="0.25">
      <c r="A384" s="36"/>
      <c r="B384" s="50" t="s">
        <v>413</v>
      </c>
      <c r="C384" s="42">
        <f t="shared" si="35"/>
        <v>-100</v>
      </c>
      <c r="D384" s="48"/>
      <c r="E384" s="20">
        <v>0</v>
      </c>
      <c r="F384" s="14">
        <v>2</v>
      </c>
      <c r="G384" s="49">
        <f t="shared" si="36"/>
        <v>-100</v>
      </c>
      <c r="H384" s="33" t="str">
        <f t="shared" si="37"/>
        <v/>
      </c>
      <c r="I384" s="33">
        <f t="shared" si="38"/>
        <v>1.046517712312281E-2</v>
      </c>
      <c r="J384" s="20">
        <v>0</v>
      </c>
      <c r="K384" s="14">
        <v>143</v>
      </c>
      <c r="L384" s="49">
        <f t="shared" si="39"/>
        <v>-100</v>
      </c>
      <c r="M384" s="33" t="str">
        <f t="shared" si="40"/>
        <v/>
      </c>
      <c r="N384" s="34">
        <f t="shared" si="41"/>
        <v>5.0740167761897326E-2</v>
      </c>
    </row>
    <row r="385" spans="1:14" hidden="1" outlineLevel="1" x14ac:dyDescent="0.25">
      <c r="A385" s="36"/>
      <c r="B385" s="50" t="s">
        <v>414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48</v>
      </c>
      <c r="L385" s="49">
        <f t="shared" si="39"/>
        <v>-100</v>
      </c>
      <c r="M385" s="33" t="str">
        <f t="shared" si="40"/>
        <v/>
      </c>
      <c r="N385" s="34">
        <f t="shared" si="41"/>
        <v>1.703166470329421E-2</v>
      </c>
    </row>
    <row r="386" spans="1:14" hidden="1" outlineLevel="1" x14ac:dyDescent="0.25">
      <c r="A386" s="36"/>
      <c r="B386" s="50" t="s">
        <v>415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27</v>
      </c>
      <c r="L386" s="49">
        <f t="shared" si="39"/>
        <v>-100</v>
      </c>
      <c r="M386" s="33" t="str">
        <f t="shared" si="40"/>
        <v/>
      </c>
      <c r="N386" s="34">
        <f t="shared" si="41"/>
        <v>9.5803113956029924E-3</v>
      </c>
    </row>
    <row r="387" spans="1:14" hidden="1" outlineLevel="1" x14ac:dyDescent="0.25">
      <c r="A387" s="36"/>
      <c r="B387" s="50" t="s">
        <v>416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3</v>
      </c>
      <c r="L387" s="49">
        <f t="shared" si="39"/>
        <v>-100</v>
      </c>
      <c r="M387" s="33" t="str">
        <f t="shared" si="40"/>
        <v/>
      </c>
      <c r="N387" s="34">
        <f t="shared" si="41"/>
        <v>1.0644790439558881E-3</v>
      </c>
    </row>
    <row r="388" spans="1:14" collapsed="1" x14ac:dyDescent="0.25">
      <c r="A388" s="36" t="s">
        <v>417</v>
      </c>
      <c r="B388" s="1" t="s">
        <v>418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13</v>
      </c>
      <c r="L388" s="49">
        <f t="shared" si="39"/>
        <v>-100</v>
      </c>
      <c r="M388" s="33" t="str">
        <f t="shared" si="40"/>
        <v/>
      </c>
      <c r="N388" s="34">
        <f t="shared" si="41"/>
        <v>4.6127425238088474E-3</v>
      </c>
    </row>
    <row r="389" spans="1:14" hidden="1" outlineLevel="1" x14ac:dyDescent="0.25">
      <c r="A389" s="36"/>
      <c r="B389" s="51">
        <v>43711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13</v>
      </c>
      <c r="L389" s="49">
        <f t="shared" si="39"/>
        <v>-100</v>
      </c>
      <c r="M389" s="33" t="str">
        <f t="shared" si="40"/>
        <v/>
      </c>
      <c r="N389" s="34">
        <f t="shared" si="41"/>
        <v>4.6127425238088474E-3</v>
      </c>
    </row>
    <row r="390" spans="1:14" collapsed="1" x14ac:dyDescent="0.25">
      <c r="A390" s="36" t="s">
        <v>419</v>
      </c>
      <c r="B390" s="1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6</v>
      </c>
      <c r="L390" s="49">
        <f t="shared" si="39"/>
        <v>-100</v>
      </c>
      <c r="M390" s="33" t="str">
        <f t="shared" si="40"/>
        <v/>
      </c>
      <c r="N390" s="34">
        <f t="shared" si="41"/>
        <v>2.1289580879117762E-3</v>
      </c>
    </row>
    <row r="391" spans="1:14" hidden="1" outlineLevel="1" x14ac:dyDescent="0.25">
      <c r="A391" s="36"/>
      <c r="B391" s="50" t="s">
        <v>359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6</v>
      </c>
      <c r="L391" s="49">
        <f t="shared" si="39"/>
        <v>-100</v>
      </c>
      <c r="M391" s="33" t="str">
        <f t="shared" si="40"/>
        <v/>
      </c>
      <c r="N391" s="34">
        <f t="shared" si="41"/>
        <v>2.1289580879117762E-3</v>
      </c>
    </row>
    <row r="392" spans="1:14" collapsed="1" x14ac:dyDescent="0.25">
      <c r="A392" s="36" t="s">
        <v>421</v>
      </c>
      <c r="B392" s="1" t="s">
        <v>422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6</v>
      </c>
      <c r="L392" s="49">
        <f t="shared" si="39"/>
        <v>-100</v>
      </c>
      <c r="M392" s="33" t="str">
        <f t="shared" si="40"/>
        <v/>
      </c>
      <c r="N392" s="34">
        <f t="shared" si="41"/>
        <v>2.1289580879117762E-3</v>
      </c>
    </row>
    <row r="393" spans="1:14" hidden="1" outlineLevel="1" x14ac:dyDescent="0.25">
      <c r="A393" s="36"/>
      <c r="B393" s="50" t="s">
        <v>423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4</v>
      </c>
      <c r="L393" s="49">
        <f t="shared" si="39"/>
        <v>-100</v>
      </c>
      <c r="M393" s="33" t="str">
        <f t="shared" si="40"/>
        <v/>
      </c>
      <c r="N393" s="34">
        <f t="shared" si="41"/>
        <v>1.419305391941184E-3</v>
      </c>
    </row>
    <row r="394" spans="1:14" hidden="1" outlineLevel="1" x14ac:dyDescent="0.25">
      <c r="A394" s="36"/>
      <c r="B394" s="50" t="s">
        <v>424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2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7.0965269597059199E-4</v>
      </c>
    </row>
    <row r="395" spans="1:14" x14ac:dyDescent="0.25">
      <c r="A395" s="36"/>
      <c r="B395" s="19"/>
      <c r="C395" s="42"/>
      <c r="D395" s="48"/>
      <c r="E395" s="20"/>
      <c r="F395" s="14"/>
      <c r="G395" s="49"/>
      <c r="H395" s="33"/>
      <c r="I395" s="33"/>
      <c r="J395" s="20"/>
      <c r="K395" s="14"/>
      <c r="L395" s="49"/>
      <c r="M395" s="33"/>
      <c r="N395" s="34"/>
    </row>
    <row r="396" spans="1:14" ht="14.95" customHeight="1" x14ac:dyDescent="0.25">
      <c r="A396" s="18"/>
      <c r="B396" s="10" t="s">
        <v>4</v>
      </c>
      <c r="C396" s="43"/>
      <c r="D396" s="6"/>
      <c r="E396" s="11">
        <f>SUM(E10 + E18 + E38 + E51 + E66 + E85 + E108 + E128 + E139 + E151 + E159 + E172 + E191 + E204 + E216 + E222 + E234 + E242 + E247 + E254 + E258 + E272 + E286 + E292 + E299 + E305 + E310 + E318 + E324 + E329 + E333 + E337 + E339 + E344 + E346 + E348 + E350 + E352 + E354 + E360 + E364 + E366 + E368 + E370 + E372 + E374 + E378 + E380 + E382 + E388 + E390 + E392)</f>
        <v>26758</v>
      </c>
      <c r="F396" s="11">
        <f>SUM(F10 + F18 + F38 + F51 + F66 + F85 + F108 + F128 + F139 + F151 + F159 + F172 + F191 + F204 + F216 + F222 + F234 + F242 + F247 + F254 + F258 + F272 + F286 + F292 + F299 + F305 + F310 + F318 + F324 + F329 + F333 + F337 + F339 + F344 + F346 + F348 + F350 + F352 + F354 + F360 + F364 + F366 + F368 + F370 + F372 + F374 + F378 + F380 + F382 + F388 + F390 + F392)</f>
        <v>19111</v>
      </c>
      <c r="G396" s="11"/>
      <c r="H396" s="7"/>
      <c r="I396" s="7"/>
      <c r="J396" s="11">
        <f>SUM(J10 + J18 + J38 + J51 + J66 + J85 + J108 + J128 + J139 + J151 + J159 + J172 + J191 + J204 + J216 + J222 + J234 + J242 + J247 + J254 + J258 + J272 + J286 + J292 + J299 + J305 + J310 + J318 + J324 + J329 + J333 + J337 + J339 + J344 + J346 + J348 + J350 + J352 + J354 + J360 + J364 + J366 + J368 + J370 + J372 + J374 + J378 + J380 + J382 + J388 + J390 + J392)</f>
        <v>247774</v>
      </c>
      <c r="K396" s="11">
        <f>SUM(K10 + K18 + K38 + K51 + K66 + K85 + K108 + K128 + K139 + K151 + K159 + K172 + K191 + K204 + K216 + K222 + K234 + K242 + K247 + K254 + K258 + K272 + K286 + K292 + K299 + K305 + K310 + K318 + K324 + K329 + K333 + K337 + K339 + K344 + K346 + K348 + K350 + K352 + K354 + K360 + K364 + K366 + K368 + K370 + K372 + K374 + K378 + K380 + K382 + K388 + K390 + K392)</f>
        <v>281828</v>
      </c>
      <c r="L396" s="11"/>
      <c r="M396" s="7"/>
      <c r="N396" s="10"/>
    </row>
    <row r="397" spans="1:14" x14ac:dyDescent="0.25">
      <c r="A397" s="18"/>
      <c r="B397" s="17" t="s">
        <v>11</v>
      </c>
      <c r="C397" s="44"/>
      <c r="D397" s="6"/>
      <c r="E397" s="24">
        <f>CntPeriod-CntPeriodPrevYear</f>
        <v>7647</v>
      </c>
      <c r="F397" s="24"/>
      <c r="G397" s="30">
        <f>(CntPeriod/CntPeriodPrevYear)-100%</f>
        <v>0.40013604730260055</v>
      </c>
      <c r="H397" s="27"/>
      <c r="I397" s="28"/>
      <c r="J397" s="26">
        <f>CntYearAck-CntPrevYearAck</f>
        <v>-34054</v>
      </c>
      <c r="K397" s="25"/>
      <c r="L397" s="23">
        <f>(CntYearAck/CntPrevYearAck)-100%</f>
        <v>-0.12083256454291269</v>
      </c>
      <c r="M397" s="22"/>
      <c r="N397" s="21"/>
    </row>
    <row r="398" spans="1:14" x14ac:dyDescent="0.25">
      <c r="A39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7:H397 J397:L397">
    <cfRule type="cellIs" dxfId="3" priority="28" stopIfTrue="1" operator="lessThan">
      <formula>0</formula>
    </cfRule>
  </conditionalFormatting>
  <conditionalFormatting sqref="G10:G395 L10:L39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43709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43709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17.893322140337567</v>
      </c>
      <c r="C1" s="35">
        <v>20.068978242048342</v>
      </c>
      <c r="E1" s="35">
        <v>596.11650485436894</v>
      </c>
      <c r="F1" s="35">
        <v>8.1129196337741618</v>
      </c>
      <c r="G1" t="s">
        <v>234</v>
      </c>
    </row>
    <row r="2" spans="1:7" x14ac:dyDescent="0.25">
      <c r="A2" t="s">
        <v>27</v>
      </c>
      <c r="B2" s="35">
        <v>12.902080121400955</v>
      </c>
      <c r="C2" s="35">
        <v>15.818868245880466</v>
      </c>
      <c r="E2" s="35">
        <v>118.5539606592238</v>
      </c>
      <c r="F2" s="35">
        <v>-28.293930285765555</v>
      </c>
      <c r="G2" t="s">
        <v>27</v>
      </c>
    </row>
    <row r="3" spans="1:7" x14ac:dyDescent="0.25">
      <c r="A3" t="s">
        <v>46</v>
      </c>
      <c r="B3" s="35">
        <v>7.6945119342626755</v>
      </c>
      <c r="C3" s="35">
        <v>6.2712008742921208</v>
      </c>
      <c r="E3" s="35">
        <v>109.74025974025975</v>
      </c>
      <c r="F3" s="35">
        <v>-40.953731994762109</v>
      </c>
      <c r="G3" t="s">
        <v>202</v>
      </c>
    </row>
    <row r="4" spans="1:7" x14ac:dyDescent="0.25">
      <c r="A4" t="s">
        <v>60</v>
      </c>
      <c r="B4" s="35">
        <v>6.5002784795821995</v>
      </c>
      <c r="C4" s="35">
        <v>6.0072100713910617</v>
      </c>
      <c r="E4" s="35">
        <v>104.92957746478872</v>
      </c>
      <c r="F4" s="35">
        <v>-7.1277346506704307</v>
      </c>
      <c r="G4" t="s">
        <v>247</v>
      </c>
    </row>
    <row r="5" spans="1:7" x14ac:dyDescent="0.25">
      <c r="A5" t="s">
        <v>76</v>
      </c>
      <c r="B5" s="35">
        <v>5.8077118664589502</v>
      </c>
      <c r="C5" s="35">
        <v>5.3763288246732053</v>
      </c>
      <c r="E5" s="35">
        <v>49.953139643861292</v>
      </c>
      <c r="F5" s="35">
        <v>-5.0290390707497359</v>
      </c>
      <c r="G5" t="s">
        <v>76</v>
      </c>
    </row>
    <row r="6" spans="1:7" x14ac:dyDescent="0.25">
      <c r="A6" t="s">
        <v>96</v>
      </c>
      <c r="B6" s="35">
        <v>5.7996399945111268</v>
      </c>
      <c r="C6" s="35">
        <v>5.1925287764168218</v>
      </c>
      <c r="E6" s="35">
        <v>48.636859323882227</v>
      </c>
      <c r="F6" s="35">
        <v>-1.2147750547355038</v>
      </c>
      <c r="G6" t="s">
        <v>120</v>
      </c>
    </row>
    <row r="7" spans="1:7" x14ac:dyDescent="0.25">
      <c r="A7" t="s">
        <v>120</v>
      </c>
      <c r="B7" s="35">
        <v>5.6450636467103088</v>
      </c>
      <c r="C7" s="35">
        <v>5.023986261123806</v>
      </c>
      <c r="E7" s="35">
        <v>45.530726256983236</v>
      </c>
      <c r="F7" s="35">
        <v>23.980424143556281</v>
      </c>
      <c r="G7" t="s">
        <v>166</v>
      </c>
    </row>
    <row r="8" spans="1:7" x14ac:dyDescent="0.25">
      <c r="A8" t="s">
        <v>141</v>
      </c>
      <c r="B8" s="35">
        <v>5.3859565571851764</v>
      </c>
      <c r="C8" s="35">
        <v>4.6964815419333776</v>
      </c>
      <c r="E8" s="35">
        <v>40.320733104238258</v>
      </c>
      <c r="F8" s="35">
        <v>0.82351163493502577</v>
      </c>
      <c r="G8" t="s">
        <v>141</v>
      </c>
    </row>
    <row r="9" spans="1:7" x14ac:dyDescent="0.25">
      <c r="A9" t="s">
        <v>153</v>
      </c>
      <c r="B9" s="35">
        <v>3.3873610629040978</v>
      </c>
      <c r="C9" s="35">
        <v>3.3683665214244152</v>
      </c>
      <c r="E9" s="35">
        <v>39.708029197080293</v>
      </c>
      <c r="F9" s="35">
        <v>-4.8670998227997631</v>
      </c>
      <c r="G9" t="s">
        <v>60</v>
      </c>
    </row>
    <row r="10" spans="1:7" x14ac:dyDescent="0.25">
      <c r="A10" t="s">
        <v>166</v>
      </c>
      <c r="B10" s="35">
        <v>2.7605802061556095</v>
      </c>
      <c r="C10" s="35">
        <v>1.9575769618348782</v>
      </c>
      <c r="E10" s="35">
        <v>29.294153286882761</v>
      </c>
      <c r="F10" s="35">
        <v>-21.614214992927863</v>
      </c>
      <c r="G10" t="s">
        <v>18</v>
      </c>
    </row>
    <row r="11" spans="1:7" x14ac:dyDescent="0.25">
      <c r="A11" t="s">
        <v>175</v>
      </c>
      <c r="B11" s="35">
        <v>2.6136721367052234</v>
      </c>
      <c r="C11" s="35">
        <v>3.0866344011240896</v>
      </c>
      <c r="E11" s="35">
        <v>26.299694189602445</v>
      </c>
      <c r="F11" s="35">
        <v>50.765136393878905</v>
      </c>
      <c r="G11" t="s">
        <v>227</v>
      </c>
    </row>
    <row r="12" spans="1:7" x14ac:dyDescent="0.25">
      <c r="A12" t="s">
        <v>182</v>
      </c>
      <c r="B12" s="35">
        <v>2.5955104248226206</v>
      </c>
      <c r="C12" s="35">
        <v>2.7048412506919117</v>
      </c>
      <c r="E12" s="35">
        <v>19.014084507042252</v>
      </c>
      <c r="F12" s="35">
        <v>16.61045531197302</v>
      </c>
      <c r="G12" t="s">
        <v>270</v>
      </c>
    </row>
    <row r="13" spans="1:7" x14ac:dyDescent="0.25">
      <c r="A13" t="s">
        <v>202</v>
      </c>
      <c r="B13" s="35">
        <v>2.1838449554836261</v>
      </c>
      <c r="C13" s="35">
        <v>3.2516286529372525</v>
      </c>
      <c r="E13" s="35">
        <v>17.834394904458598</v>
      </c>
      <c r="F13" s="35">
        <v>2.6462805057336078</v>
      </c>
      <c r="G13" t="s">
        <v>256</v>
      </c>
    </row>
    <row r="14" spans="1:7" x14ac:dyDescent="0.25">
      <c r="A14" t="s">
        <v>216</v>
      </c>
      <c r="B14" s="35">
        <v>1.8892216293880715</v>
      </c>
      <c r="C14" s="35">
        <v>2.6271342804831317</v>
      </c>
      <c r="E14" s="35">
        <v>16.917922948073702</v>
      </c>
      <c r="F14" s="35">
        <v>-15.636888364161091</v>
      </c>
      <c r="G14" t="s">
        <v>182</v>
      </c>
    </row>
    <row r="15" spans="1:7" x14ac:dyDescent="0.25">
      <c r="A15" t="s">
        <v>227</v>
      </c>
      <c r="B15" s="35">
        <v>1.8290861833767869</v>
      </c>
      <c r="C15" s="35">
        <v>1.0666080020437998</v>
      </c>
      <c r="E15" s="35">
        <v>8.4677419354838701</v>
      </c>
      <c r="F15" s="35">
        <v>-23.993685872138911</v>
      </c>
      <c r="G15" t="s">
        <v>262</v>
      </c>
    </row>
    <row r="16" spans="1:7" x14ac:dyDescent="0.25">
      <c r="A16" t="s">
        <v>234</v>
      </c>
      <c r="B16" s="35">
        <v>1.715676382509868</v>
      </c>
      <c r="C16" s="35">
        <v>1.3951772002781839</v>
      </c>
      <c r="E16" s="35">
        <v>6.8783068783068781</v>
      </c>
      <c r="F16" s="35">
        <v>-13.848697809011989</v>
      </c>
      <c r="G16" t="s">
        <v>305</v>
      </c>
    </row>
    <row r="17" spans="1:7" x14ac:dyDescent="0.25">
      <c r="A17" t="s">
        <v>247</v>
      </c>
      <c r="B17" s="35">
        <v>1.5933875225003429</v>
      </c>
      <c r="C17" s="35">
        <v>1.5083668052854933</v>
      </c>
      <c r="E17" s="35">
        <v>5.732946298984035</v>
      </c>
      <c r="F17" s="35">
        <v>-1.8040180401804016</v>
      </c>
      <c r="G17" t="s">
        <v>96</v>
      </c>
    </row>
    <row r="18" spans="1:7" x14ac:dyDescent="0.25">
      <c r="A18" t="s">
        <v>256</v>
      </c>
      <c r="B18" s="35">
        <v>1.408945248492578</v>
      </c>
      <c r="C18" s="35">
        <v>1.2067644094979917</v>
      </c>
      <c r="E18" s="35">
        <v>3.8553069966682534</v>
      </c>
      <c r="F18" s="35">
        <v>7.8703179812153437</v>
      </c>
      <c r="G18" t="s">
        <v>46</v>
      </c>
    </row>
    <row r="19" spans="1:7" x14ac:dyDescent="0.25">
      <c r="A19" t="s">
        <v>262</v>
      </c>
      <c r="B19" s="35">
        <v>1.1659819028630929</v>
      </c>
      <c r="C19" s="35">
        <v>1.34869494869211</v>
      </c>
      <c r="E19" s="35">
        <v>3.125</v>
      </c>
      <c r="F19" s="35">
        <v>-36.777417612101566</v>
      </c>
      <c r="G19" t="s">
        <v>216</v>
      </c>
    </row>
    <row r="20" spans="1:7" x14ac:dyDescent="0.25">
      <c r="A20" t="s">
        <v>270</v>
      </c>
      <c r="B20" s="35">
        <v>1.116339890383979</v>
      </c>
      <c r="C20" s="35">
        <v>0.84164809742112212</v>
      </c>
      <c r="E20" s="35">
        <v>-2.8911564625850339</v>
      </c>
      <c r="F20" s="35">
        <v>-25.554661455339694</v>
      </c>
      <c r="G20" t="s">
        <v>175</v>
      </c>
    </row>
    <row r="21" spans="1:7" x14ac:dyDescent="0.25">
      <c r="A21" t="s">
        <v>275</v>
      </c>
      <c r="B21" s="35">
        <v>1.0699266266839944</v>
      </c>
      <c r="C21" s="35">
        <v>1.3699845295712278</v>
      </c>
      <c r="E21" s="35">
        <v>-7.280219780219781</v>
      </c>
      <c r="F21" s="35">
        <v>-11.587485515643106</v>
      </c>
      <c r="G21" t="s">
        <v>153</v>
      </c>
    </row>
    <row r="22" spans="1:7" x14ac:dyDescent="0.25">
      <c r="A22" t="s">
        <v>290</v>
      </c>
      <c r="B22" s="35">
        <v>0.8632867048197147</v>
      </c>
      <c r="C22" s="35">
        <v>1.626878805512582</v>
      </c>
      <c r="E22" s="35">
        <v>-20.164609053497941</v>
      </c>
      <c r="F22" s="35">
        <v>-53.347873500545248</v>
      </c>
      <c r="G22" t="s">
        <v>290</v>
      </c>
    </row>
    <row r="23" spans="1:7" x14ac:dyDescent="0.25">
      <c r="A23" t="s">
        <v>305</v>
      </c>
      <c r="B23" s="35">
        <v>0.84108905696320035</v>
      </c>
      <c r="C23" s="35">
        <v>0.8583249357764311</v>
      </c>
      <c r="E23" s="35">
        <v>-43.531468531468533</v>
      </c>
      <c r="F23" s="35">
        <v>-31.339031339031337</v>
      </c>
      <c r="G23" t="s">
        <v>275</v>
      </c>
    </row>
    <row r="24" spans="1:7" x14ac:dyDescent="0.25">
      <c r="A24" t="s">
        <v>312</v>
      </c>
      <c r="B24" s="35">
        <v>0.71960738414845793</v>
      </c>
      <c r="C24" s="35">
        <v>0.68055693543579765</v>
      </c>
      <c r="E24" s="35">
        <v>33.522727272727273</v>
      </c>
      <c r="F24" s="35">
        <v>-7.0385818561001043</v>
      </c>
      <c r="G24" t="s">
        <v>312</v>
      </c>
    </row>
    <row r="25" spans="1:7" x14ac:dyDescent="0.25">
      <c r="A25" t="s">
        <v>320</v>
      </c>
      <c r="B25" s="35">
        <v>0.60256524090501828</v>
      </c>
      <c r="C25" s="35">
        <v>0.58049590530394424</v>
      </c>
      <c r="E25" s="35">
        <v>103.03030303030303</v>
      </c>
      <c r="F25" s="35">
        <v>-8.7408312958435204</v>
      </c>
      <c r="G25" t="s">
        <v>320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2019-10-01T20:09:00Z</dcterms:modified>
</cp:coreProperties>
</file>