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14" yWindow="6045" windowWidth="14020" windowHeight="4768"/>
  </bookViews>
  <sheets>
    <sheet name="K10-2006 inkl bilföretag" sheetId="3" r:id="rId1"/>
  </sheets>
  <calcPr calcId="145621"/>
</workbook>
</file>

<file path=xl/calcChain.xml><?xml version="1.0" encoding="utf-8"?>
<calcChain xmlns="http://schemas.openxmlformats.org/spreadsheetml/2006/main">
  <c r="K47" i="3" l="1"/>
  <c r="L47" i="3"/>
  <c r="M47" i="3"/>
  <c r="N47" i="3"/>
  <c r="C47" i="3" l="1"/>
  <c r="D47" i="3"/>
  <c r="E47" i="3"/>
  <c r="F47" i="3"/>
  <c r="H14" i="3" l="1"/>
  <c r="G14" i="3"/>
  <c r="R12" i="3" l="1"/>
  <c r="P12" i="3" s="1"/>
  <c r="Q12" i="3"/>
  <c r="O12" i="3" s="1"/>
  <c r="J12" i="3"/>
  <c r="H12" i="3" s="1"/>
  <c r="I12" i="3"/>
  <c r="G12" i="3" s="1"/>
  <c r="I10" i="3" l="1"/>
  <c r="G10" i="3" s="1"/>
  <c r="J10" i="3"/>
  <c r="H10" i="3" s="1"/>
  <c r="I11" i="3"/>
  <c r="G11" i="3" s="1"/>
  <c r="J11" i="3"/>
  <c r="H11" i="3" s="1"/>
  <c r="I13" i="3"/>
  <c r="G13" i="3" s="1"/>
  <c r="J13" i="3"/>
  <c r="H13" i="3" s="1"/>
  <c r="I14" i="3"/>
  <c r="J14" i="3"/>
  <c r="I15" i="3"/>
  <c r="G15" i="3" s="1"/>
  <c r="J15" i="3"/>
  <c r="H15" i="3" s="1"/>
  <c r="I16" i="3"/>
  <c r="G16" i="3" s="1"/>
  <c r="J16" i="3"/>
  <c r="H16" i="3" s="1"/>
  <c r="I17" i="3"/>
  <c r="G17" i="3" s="1"/>
  <c r="J17" i="3"/>
  <c r="H17" i="3" s="1"/>
  <c r="I18" i="3"/>
  <c r="G18" i="3" s="1"/>
  <c r="J18" i="3"/>
  <c r="H18" i="3" s="1"/>
  <c r="I19" i="3"/>
  <c r="G19" i="3" s="1"/>
  <c r="J19" i="3"/>
  <c r="H19" i="3" s="1"/>
  <c r="I20" i="3"/>
  <c r="G20" i="3" s="1"/>
  <c r="J20" i="3"/>
  <c r="H20" i="3" s="1"/>
  <c r="I21" i="3"/>
  <c r="G21" i="3" s="1"/>
  <c r="J21" i="3"/>
  <c r="H21" i="3" s="1"/>
  <c r="I22" i="3"/>
  <c r="G22" i="3" s="1"/>
  <c r="J22" i="3"/>
  <c r="H22" i="3" s="1"/>
  <c r="I23" i="3"/>
  <c r="G23" i="3" s="1"/>
  <c r="J23" i="3"/>
  <c r="H23" i="3" s="1"/>
  <c r="I24" i="3"/>
  <c r="G24" i="3" s="1"/>
  <c r="J24" i="3"/>
  <c r="H24" i="3" s="1"/>
  <c r="I25" i="3"/>
  <c r="G25" i="3" s="1"/>
  <c r="J25" i="3"/>
  <c r="H25" i="3" s="1"/>
  <c r="I26" i="3"/>
  <c r="G26" i="3" s="1"/>
  <c r="J26" i="3"/>
  <c r="H26" i="3" s="1"/>
  <c r="I27" i="3"/>
  <c r="G27" i="3" s="1"/>
  <c r="J27" i="3"/>
  <c r="H27" i="3" s="1"/>
  <c r="I28" i="3"/>
  <c r="G28" i="3" s="1"/>
  <c r="J28" i="3"/>
  <c r="H28" i="3" s="1"/>
  <c r="I29" i="3"/>
  <c r="G29" i="3" s="1"/>
  <c r="J29" i="3"/>
  <c r="H29" i="3" s="1"/>
  <c r="I30" i="3"/>
  <c r="G30" i="3" s="1"/>
  <c r="J30" i="3"/>
  <c r="H30" i="3" s="1"/>
  <c r="I31" i="3"/>
  <c r="G31" i="3" s="1"/>
  <c r="J31" i="3"/>
  <c r="H31" i="3" s="1"/>
  <c r="I32" i="3"/>
  <c r="G32" i="3" s="1"/>
  <c r="J32" i="3"/>
  <c r="H32" i="3" s="1"/>
  <c r="I33" i="3"/>
  <c r="G33" i="3" s="1"/>
  <c r="J33" i="3"/>
  <c r="H33" i="3" s="1"/>
  <c r="I34" i="3"/>
  <c r="G34" i="3" s="1"/>
  <c r="J34" i="3"/>
  <c r="H34" i="3" s="1"/>
  <c r="I35" i="3"/>
  <c r="G35" i="3" s="1"/>
  <c r="J35" i="3"/>
  <c r="H35" i="3" s="1"/>
  <c r="I36" i="3"/>
  <c r="G36" i="3" s="1"/>
  <c r="J36" i="3"/>
  <c r="H36" i="3" s="1"/>
  <c r="I37" i="3"/>
  <c r="G37" i="3" s="1"/>
  <c r="J37" i="3"/>
  <c r="H37" i="3" s="1"/>
  <c r="I38" i="3"/>
  <c r="G38" i="3" s="1"/>
  <c r="J38" i="3"/>
  <c r="H38" i="3" s="1"/>
  <c r="I39" i="3"/>
  <c r="G39" i="3" s="1"/>
  <c r="J39" i="3"/>
  <c r="H39" i="3" s="1"/>
  <c r="I40" i="3"/>
  <c r="G40" i="3" s="1"/>
  <c r="J40" i="3"/>
  <c r="H40" i="3" s="1"/>
  <c r="I41" i="3"/>
  <c r="G41" i="3" s="1"/>
  <c r="J41" i="3"/>
  <c r="H41" i="3" s="1"/>
  <c r="I42" i="3"/>
  <c r="G42" i="3" s="1"/>
  <c r="J42" i="3"/>
  <c r="H42" i="3" s="1"/>
  <c r="I43" i="3"/>
  <c r="G43" i="3" s="1"/>
  <c r="J43" i="3"/>
  <c r="H43" i="3" s="1"/>
  <c r="I44" i="3"/>
  <c r="G44" i="3" s="1"/>
  <c r="J44" i="3"/>
  <c r="H44" i="3" s="1"/>
  <c r="I45" i="3"/>
  <c r="G45" i="3" s="1"/>
  <c r="J45" i="3"/>
  <c r="H45" i="3" s="1"/>
  <c r="I46" i="3"/>
  <c r="G46" i="3" s="1"/>
  <c r="J46" i="3"/>
  <c r="H46" i="3" s="1"/>
  <c r="I47" i="3" l="1"/>
  <c r="G47" i="3" s="1"/>
  <c r="J47" i="3"/>
  <c r="H47" i="3" s="1"/>
  <c r="R45" i="3"/>
  <c r="P45" i="3" s="1"/>
  <c r="R44" i="3"/>
  <c r="P44" i="3" s="1"/>
  <c r="R43" i="3"/>
  <c r="P43" i="3" s="1"/>
  <c r="R42" i="3"/>
  <c r="P42" i="3" s="1"/>
  <c r="R41" i="3"/>
  <c r="P41" i="3" s="1"/>
  <c r="R40" i="3"/>
  <c r="P40" i="3" s="1"/>
  <c r="R39" i="3"/>
  <c r="P39" i="3" s="1"/>
  <c r="R38" i="3"/>
  <c r="P38" i="3" s="1"/>
  <c r="R37" i="3"/>
  <c r="P37" i="3" s="1"/>
  <c r="R36" i="3"/>
  <c r="P36" i="3" s="1"/>
  <c r="R35" i="3"/>
  <c r="P35" i="3" s="1"/>
  <c r="R34" i="3"/>
  <c r="P34" i="3" s="1"/>
  <c r="R33" i="3"/>
  <c r="P33" i="3" s="1"/>
  <c r="R32" i="3"/>
  <c r="P32" i="3" s="1"/>
  <c r="R31" i="3"/>
  <c r="P31" i="3" s="1"/>
  <c r="R30" i="3"/>
  <c r="P30" i="3" s="1"/>
  <c r="R29" i="3"/>
  <c r="P29" i="3" s="1"/>
  <c r="R28" i="3"/>
  <c r="P28" i="3" s="1"/>
  <c r="R27" i="3"/>
  <c r="P27" i="3" s="1"/>
  <c r="R24" i="3"/>
  <c r="P24" i="3" s="1"/>
  <c r="R23" i="3"/>
  <c r="P23" i="3" s="1"/>
  <c r="R22" i="3"/>
  <c r="P22" i="3" s="1"/>
  <c r="R21" i="3"/>
  <c r="P21" i="3" s="1"/>
  <c r="R20" i="3"/>
  <c r="P20" i="3" s="1"/>
  <c r="R19" i="3"/>
  <c r="P19" i="3" s="1"/>
  <c r="R18" i="3"/>
  <c r="P18" i="3" s="1"/>
  <c r="R16" i="3"/>
  <c r="P16" i="3" s="1"/>
  <c r="R15" i="3"/>
  <c r="P15" i="3" s="1"/>
  <c r="R13" i="3"/>
  <c r="P13" i="3" s="1"/>
  <c r="R11" i="3"/>
  <c r="P11" i="3" s="1"/>
  <c r="Q45" i="3"/>
  <c r="O45" i="3" s="1"/>
  <c r="Q44" i="3"/>
  <c r="O44" i="3" s="1"/>
  <c r="Q43" i="3"/>
  <c r="O43" i="3" s="1"/>
  <c r="Q42" i="3"/>
  <c r="O42" i="3" s="1"/>
  <c r="Q41" i="3"/>
  <c r="O41" i="3" s="1"/>
  <c r="Q40" i="3"/>
  <c r="O40" i="3" s="1"/>
  <c r="Q39" i="3"/>
  <c r="O39" i="3" s="1"/>
  <c r="Q38" i="3"/>
  <c r="O38" i="3" s="1"/>
  <c r="Q37" i="3"/>
  <c r="O37" i="3" s="1"/>
  <c r="Q36" i="3"/>
  <c r="O36" i="3" s="1"/>
  <c r="Q35" i="3"/>
  <c r="O35" i="3" s="1"/>
  <c r="Q34" i="3"/>
  <c r="O34" i="3" s="1"/>
  <c r="Q33" i="3"/>
  <c r="O33" i="3" s="1"/>
  <c r="Q32" i="3"/>
  <c r="O32" i="3" s="1"/>
  <c r="Q31" i="3"/>
  <c r="O31" i="3" s="1"/>
  <c r="Q30" i="3"/>
  <c r="O30" i="3" s="1"/>
  <c r="Q29" i="3"/>
  <c r="O29" i="3" s="1"/>
  <c r="Q28" i="3"/>
  <c r="O28" i="3" s="1"/>
  <c r="Q27" i="3"/>
  <c r="O27" i="3" s="1"/>
  <c r="Q24" i="3"/>
  <c r="O24" i="3" s="1"/>
  <c r="Q23" i="3"/>
  <c r="O23" i="3" s="1"/>
  <c r="Q22" i="3"/>
  <c r="O22" i="3" s="1"/>
  <c r="Q20" i="3"/>
  <c r="O20" i="3" s="1"/>
  <c r="Q19" i="3"/>
  <c r="O19" i="3" s="1"/>
  <c r="Q18" i="3"/>
  <c r="O18" i="3" s="1"/>
  <c r="Q17" i="3"/>
  <c r="O17" i="3" s="1"/>
  <c r="Q16" i="3"/>
  <c r="O16" i="3" s="1"/>
  <c r="Q15" i="3"/>
  <c r="O15" i="3" s="1"/>
  <c r="Q13" i="3"/>
  <c r="O13" i="3" s="1"/>
  <c r="Q11" i="3"/>
  <c r="O11" i="3" s="1"/>
  <c r="R26" i="3"/>
  <c r="P26" i="3" s="1"/>
  <c r="Q25" i="3"/>
  <c r="O25" i="3" s="1"/>
  <c r="Q21" i="3"/>
  <c r="O21" i="3" s="1"/>
  <c r="Q14" i="3"/>
  <c r="O14" i="3" s="1"/>
  <c r="Q26" i="3"/>
  <c r="O26" i="3" s="1"/>
  <c r="Q10" i="3"/>
  <c r="O10" i="3" s="1"/>
  <c r="R46" i="3"/>
  <c r="P46" i="3" s="1"/>
  <c r="R25" i="3"/>
  <c r="P25" i="3" s="1"/>
  <c r="R17" i="3"/>
  <c r="P17" i="3" s="1"/>
  <c r="R14" i="3"/>
  <c r="P14" i="3" s="1"/>
  <c r="R10" i="3"/>
  <c r="P10" i="3" s="1"/>
  <c r="I9" i="3"/>
  <c r="G9" i="3" s="1"/>
  <c r="J9" i="3"/>
  <c r="H9" i="3" s="1"/>
  <c r="Q46" i="3"/>
  <c r="O46" i="3" s="1"/>
  <c r="R9" i="3"/>
  <c r="P9" i="3" s="1"/>
  <c r="Q9" i="3"/>
  <c r="O9" i="3" s="1"/>
  <c r="Q47" i="3" l="1"/>
  <c r="O47" i="3" s="1"/>
  <c r="R47" i="3"/>
  <c r="P47" i="3" s="1"/>
</calcChain>
</file>

<file path=xl/sharedStrings.xml><?xml version="1.0" encoding="utf-8"?>
<sst xmlns="http://schemas.openxmlformats.org/spreadsheetml/2006/main" count="53" uniqueCount="49">
  <si>
    <t>BIL Sweden</t>
  </si>
  <si>
    <t>Fabrikat</t>
  </si>
  <si>
    <t>Alfa Romeo</t>
  </si>
  <si>
    <t>Audi</t>
  </si>
  <si>
    <t>BMW</t>
  </si>
  <si>
    <t>Chevrolet</t>
  </si>
  <si>
    <t>Chrysler</t>
  </si>
  <si>
    <t>Citroen</t>
  </si>
  <si>
    <t>Dacia</t>
  </si>
  <si>
    <t>Dodge</t>
  </si>
  <si>
    <t>Fiat</t>
  </si>
  <si>
    <t>Ford</t>
  </si>
  <si>
    <t>Honda</t>
  </si>
  <si>
    <t>Hyundai</t>
  </si>
  <si>
    <t>Iveco</t>
  </si>
  <si>
    <t>Jaguar</t>
  </si>
  <si>
    <t>Jeep</t>
  </si>
  <si>
    <t>Kia</t>
  </si>
  <si>
    <t>Lamborghini</t>
  </si>
  <si>
    <t>Land Rover</t>
  </si>
  <si>
    <t>Lexus</t>
  </si>
  <si>
    <t>Mazda</t>
  </si>
  <si>
    <t>Mercedes</t>
  </si>
  <si>
    <t>Mini</t>
  </si>
  <si>
    <t>Mitsubishi</t>
  </si>
  <si>
    <t>Nissan</t>
  </si>
  <si>
    <t>Porsche</t>
  </si>
  <si>
    <t>Renault</t>
  </si>
  <si>
    <t>Seat</t>
  </si>
  <si>
    <t>Skoda</t>
  </si>
  <si>
    <t>Smart</t>
  </si>
  <si>
    <t>Subaru</t>
  </si>
  <si>
    <t>Suzuki</t>
  </si>
  <si>
    <t>Toyota</t>
  </si>
  <si>
    <t>Volkswagen</t>
  </si>
  <si>
    <t>Volvo</t>
  </si>
  <si>
    <t>Övriga</t>
  </si>
  <si>
    <t>fysiska</t>
  </si>
  <si>
    <t>juridiska</t>
  </si>
  <si>
    <t>Fördelning mellan fysiska och juridiska personer.</t>
  </si>
  <si>
    <t>totalt</t>
  </si>
  <si>
    <t>Nyregistrerade personbilar (inkl. bilföretag).</t>
  </si>
  <si>
    <t>andel juridiska %</t>
  </si>
  <si>
    <t>Lancia</t>
  </si>
  <si>
    <t>Cadillac</t>
  </si>
  <si>
    <t>Ssangyong</t>
  </si>
  <si>
    <t>januari-juni</t>
  </si>
  <si>
    <t>juni</t>
  </si>
  <si>
    <t>2020.07.01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</si>
</sst>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%"/>
  </numFmts>
  <fonts count="6" x14ac:knownFonts="1">
    <font>
      <sz val="10"/>
      <name val="Arial"/>
    </font>
    <font>
      <b/>
      <u/>
      <sz val="10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b/>
      <u/>
      <sz val="11"/>
      <name val="Arial"/>
      <family val="2"/>
    </font>
    <font>
      <sz val="10"/>
      <name val="Arial"/>
      <family val="2"/>
    </font>
  </fonts>
  <fills count="2">
    <fill>
      <patternFill patternType="none"/>
    </fill>
    <fill>
      <patternFill patternType="gray125"/>
    </fill>
  </fills>
  <borders count="4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medium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 style="medium">
        <color indexed="64"/>
      </left>
      <right/>
      <top style="hair">
        <color indexed="64"/>
      </top>
      <bottom/>
      <diagonal/>
    </border>
    <border>
      <left style="medium">
        <color indexed="64"/>
      </left>
      <right style="medium">
        <color indexed="64"/>
      </right>
      <top style="hair">
        <color indexed="64"/>
      </top>
      <bottom/>
      <diagonal/>
    </border>
    <border>
      <left/>
      <right style="medium">
        <color indexed="64"/>
      </right>
      <top style="hair">
        <color indexed="64"/>
      </top>
      <bottom/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hair">
        <color indexed="64"/>
      </right>
      <top style="medium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64">
    <xf numFmtId="0" fontId="0" fillId="0" borderId="0" xfId="0"/>
    <xf numFmtId="49" fontId="0" fillId="0" borderId="0" xfId="0" applyNumberFormat="1"/>
    <xf numFmtId="0" fontId="0" fillId="0" borderId="1" xfId="0" applyBorder="1" applyAlignment="1">
      <alignment horizontal="center"/>
    </xf>
    <xf numFmtId="0" fontId="1" fillId="0" borderId="0" xfId="0" applyFont="1"/>
    <xf numFmtId="0" fontId="0" fillId="0" borderId="0" xfId="0" applyBorder="1"/>
    <xf numFmtId="49" fontId="0" fillId="0" borderId="2" xfId="0" applyNumberFormat="1" applyBorder="1"/>
    <xf numFmtId="0" fontId="0" fillId="0" borderId="3" xfId="0" applyBorder="1" applyAlignment="1">
      <alignment horizontal="center"/>
    </xf>
    <xf numFmtId="0" fontId="0" fillId="0" borderId="4" xfId="0" applyBorder="1"/>
    <xf numFmtId="0" fontId="4" fillId="0" borderId="0" xfId="0" applyFont="1" applyFill="1" applyBorder="1"/>
    <xf numFmtId="0" fontId="0" fillId="0" borderId="0" xfId="0" applyFill="1"/>
    <xf numFmtId="0" fontId="4" fillId="0" borderId="0" xfId="0" applyFont="1" applyFill="1"/>
    <xf numFmtId="0" fontId="0" fillId="0" borderId="6" xfId="0" applyBorder="1"/>
    <xf numFmtId="0" fontId="0" fillId="0" borderId="5" xfId="0" applyBorder="1"/>
    <xf numFmtId="0" fontId="5" fillId="0" borderId="0" xfId="0" applyFont="1"/>
    <xf numFmtId="0" fontId="0" fillId="0" borderId="9" xfId="0" applyBorder="1" applyAlignment="1">
      <alignment horizontal="center"/>
    </xf>
    <xf numFmtId="0" fontId="0" fillId="0" borderId="15" xfId="0" applyBorder="1"/>
    <xf numFmtId="0" fontId="0" fillId="0" borderId="16" xfId="0" applyBorder="1"/>
    <xf numFmtId="0" fontId="0" fillId="0" borderId="17" xfId="0" applyBorder="1"/>
    <xf numFmtId="0" fontId="0" fillId="0" borderId="18" xfId="0" applyBorder="1"/>
    <xf numFmtId="0" fontId="3" fillId="0" borderId="21" xfId="0" applyFont="1" applyBorder="1"/>
    <xf numFmtId="0" fontId="3" fillId="0" borderId="22" xfId="0" applyFont="1" applyBorder="1"/>
    <xf numFmtId="164" fontId="5" fillId="0" borderId="19" xfId="0" applyNumberFormat="1" applyFont="1" applyBorder="1"/>
    <xf numFmtId="164" fontId="5" fillId="0" borderId="20" xfId="0" applyNumberFormat="1" applyFont="1" applyBorder="1"/>
    <xf numFmtId="0" fontId="3" fillId="0" borderId="23" xfId="0" applyFont="1" applyBorder="1"/>
    <xf numFmtId="0" fontId="3" fillId="0" borderId="24" xfId="0" applyFont="1" applyBorder="1"/>
    <xf numFmtId="0" fontId="3" fillId="0" borderId="25" xfId="0" applyFont="1" applyBorder="1"/>
    <xf numFmtId="0" fontId="3" fillId="0" borderId="26" xfId="0" applyFont="1" applyBorder="1"/>
    <xf numFmtId="164" fontId="5" fillId="0" borderId="27" xfId="0" applyNumberFormat="1" applyFont="1" applyBorder="1"/>
    <xf numFmtId="0" fontId="3" fillId="0" borderId="28" xfId="0" applyFont="1" applyBorder="1"/>
    <xf numFmtId="0" fontId="3" fillId="0" borderId="29" xfId="0" applyFont="1" applyBorder="1"/>
    <xf numFmtId="0" fontId="3" fillId="0" borderId="30" xfId="0" applyFont="1" applyBorder="1"/>
    <xf numFmtId="0" fontId="3" fillId="0" borderId="8" xfId="0" applyFont="1" applyFill="1" applyBorder="1"/>
    <xf numFmtId="164" fontId="3" fillId="0" borderId="8" xfId="0" applyNumberFormat="1" applyFont="1" applyBorder="1"/>
    <xf numFmtId="0" fontId="3" fillId="0" borderId="7" xfId="0" applyFont="1" applyBorder="1"/>
    <xf numFmtId="0" fontId="3" fillId="0" borderId="14" xfId="0" applyFont="1" applyBorder="1"/>
    <xf numFmtId="0" fontId="5" fillId="0" borderId="18" xfId="0" applyFont="1" applyBorder="1"/>
    <xf numFmtId="164" fontId="5" fillId="0" borderId="31" xfId="0" applyNumberFormat="1" applyFont="1" applyBorder="1"/>
    <xf numFmtId="164" fontId="5" fillId="0" borderId="32" xfId="0" applyNumberFormat="1" applyFont="1" applyBorder="1"/>
    <xf numFmtId="164" fontId="5" fillId="0" borderId="34" xfId="0" applyNumberFormat="1" applyFont="1" applyBorder="1"/>
    <xf numFmtId="164" fontId="3" fillId="0" borderId="35" xfId="0" applyNumberFormat="1" applyFont="1" applyBorder="1"/>
    <xf numFmtId="164" fontId="5" fillId="0" borderId="36" xfId="0" applyNumberFormat="1" applyFont="1" applyBorder="1"/>
    <xf numFmtId="164" fontId="5" fillId="0" borderId="37" xfId="0" applyNumberFormat="1" applyFont="1" applyBorder="1"/>
    <xf numFmtId="164" fontId="5" fillId="0" borderId="38" xfId="0" applyNumberFormat="1" applyFont="1" applyBorder="1"/>
    <xf numFmtId="0" fontId="0" fillId="0" borderId="39" xfId="0" applyBorder="1"/>
    <xf numFmtId="0" fontId="0" fillId="0" borderId="40" xfId="0" applyBorder="1"/>
    <xf numFmtId="164" fontId="5" fillId="0" borderId="42" xfId="0" applyNumberFormat="1" applyFont="1" applyBorder="1"/>
    <xf numFmtId="0" fontId="3" fillId="0" borderId="40" xfId="0" applyFont="1" applyFill="1" applyBorder="1"/>
    <xf numFmtId="0" fontId="3" fillId="0" borderId="41" xfId="0" applyFont="1" applyFill="1" applyBorder="1"/>
    <xf numFmtId="0" fontId="0" fillId="0" borderId="31" xfId="0" applyBorder="1"/>
    <xf numFmtId="0" fontId="5" fillId="0" borderId="32" xfId="0" applyFont="1" applyBorder="1"/>
    <xf numFmtId="0" fontId="0" fillId="0" borderId="32" xfId="0" applyBorder="1"/>
    <xf numFmtId="0" fontId="0" fillId="0" borderId="43" xfId="0" applyBorder="1"/>
    <xf numFmtId="0" fontId="0" fillId="0" borderId="33" xfId="0" applyBorder="1"/>
    <xf numFmtId="0" fontId="0" fillId="0" borderId="34" xfId="0" applyBorder="1"/>
    <xf numFmtId="0" fontId="0" fillId="0" borderId="1" xfId="0" applyBorder="1" applyAlignment="1">
      <alignment horizontal="center" shrinkToFit="1"/>
    </xf>
    <xf numFmtId="0" fontId="0" fillId="0" borderId="9" xfId="0" applyBorder="1" applyAlignment="1">
      <alignment horizontal="center" shrinkToFit="1"/>
    </xf>
    <xf numFmtId="0" fontId="0" fillId="0" borderId="2" xfId="0" applyBorder="1" applyAlignment="1">
      <alignment horizontal="center" shrinkToFit="1"/>
    </xf>
    <xf numFmtId="0" fontId="0" fillId="0" borderId="10" xfId="0" applyBorder="1" applyAlignment="1">
      <alignment horizontal="center" shrinkToFit="1"/>
    </xf>
    <xf numFmtId="0" fontId="5" fillId="0" borderId="11" xfId="0" applyFont="1" applyBorder="1" applyAlignment="1">
      <alignment horizontal="center" shrinkToFit="1"/>
    </xf>
    <xf numFmtId="0" fontId="0" fillId="0" borderId="12" xfId="0" applyBorder="1" applyAlignment="1">
      <alignment horizontal="center" shrinkToFit="1"/>
    </xf>
    <xf numFmtId="0" fontId="0" fillId="0" borderId="13" xfId="0" applyBorder="1" applyAlignment="1">
      <alignment horizontal="center" shrinkToFit="1"/>
    </xf>
    <xf numFmtId="0" fontId="0" fillId="0" borderId="12" xfId="0" applyBorder="1" applyAlignment="1">
      <alignment shrinkToFit="1"/>
    </xf>
    <xf numFmtId="0" fontId="0" fillId="0" borderId="13" xfId="0" applyBorder="1" applyAlignment="1">
      <alignment shrinkToFit="1"/>
    </xf>
    <xf numFmtId="0" fontId="0" fillId="0" borderId="3" xfId="0" applyBorder="1" applyAlignment="1">
      <alignment horizontal="center" shrinkToFi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R48"/>
  <sheetViews>
    <sheetView tabSelected="1" zoomScale="90" zoomScaleNormal="90" workbookViewId="0">
      <selection activeCell="C5" sqref="C5:J5"/>
    </sheetView>
  </sheetViews>
  <sheetFormatPr defaultRowHeight="12.9" x14ac:dyDescent="0.2"/>
  <cols>
    <col min="1" max="1" width="3.75" customWidth="1"/>
    <col min="2" max="2" width="12.75" bestFit="1" customWidth="1"/>
    <col min="3" max="3" width="11" bestFit="1" customWidth="1"/>
    <col min="7" max="7" width="7.625" bestFit="1" customWidth="1"/>
    <col min="8" max="8" width="7.875" customWidth="1"/>
    <col min="9" max="10" width="8" bestFit="1" customWidth="1"/>
    <col min="15" max="15" width="8.125" customWidth="1"/>
    <col min="16" max="16" width="8.75" customWidth="1"/>
    <col min="17" max="18" width="10.625" bestFit="1" customWidth="1"/>
  </cols>
  <sheetData>
    <row r="2" spans="1:18" x14ac:dyDescent="0.2">
      <c r="B2" s="1" t="s">
        <v>0</v>
      </c>
    </row>
    <row r="3" spans="1:18" x14ac:dyDescent="0.2">
      <c r="B3" s="1" t="s">
        <v>41</v>
      </c>
    </row>
    <row r="4" spans="1:18" ht="13.6" thickBot="1" x14ac:dyDescent="0.25">
      <c r="B4" s="1" t="s">
        <v>39</v>
      </c>
      <c r="N4" s="13" t="s">
        <v>48</v>
      </c>
    </row>
    <row r="5" spans="1:18" x14ac:dyDescent="0.2">
      <c r="C5" s="58" t="s">
        <v>47</v>
      </c>
      <c r="D5" s="59"/>
      <c r="E5" s="59"/>
      <c r="F5" s="59"/>
      <c r="G5" s="59"/>
      <c r="H5" s="59"/>
      <c r="I5" s="59"/>
      <c r="J5" s="60"/>
      <c r="K5" s="58" t="s">
        <v>46</v>
      </c>
      <c r="L5" s="59"/>
      <c r="M5" s="59"/>
      <c r="N5" s="59"/>
      <c r="O5" s="59"/>
      <c r="P5" s="59"/>
      <c r="Q5" s="61"/>
      <c r="R5" s="62"/>
    </row>
    <row r="6" spans="1:18" x14ac:dyDescent="0.2">
      <c r="C6" s="63" t="s">
        <v>37</v>
      </c>
      <c r="D6" s="54"/>
      <c r="E6" s="54" t="s">
        <v>38</v>
      </c>
      <c r="F6" s="54"/>
      <c r="G6" s="54" t="s">
        <v>42</v>
      </c>
      <c r="H6" s="56"/>
      <c r="I6" s="56" t="s">
        <v>40</v>
      </c>
      <c r="J6" s="57"/>
      <c r="K6" s="63" t="s">
        <v>37</v>
      </c>
      <c r="L6" s="54"/>
      <c r="M6" s="54" t="s">
        <v>38</v>
      </c>
      <c r="N6" s="54"/>
      <c r="O6" s="54" t="s">
        <v>42</v>
      </c>
      <c r="P6" s="56"/>
      <c r="Q6" s="54" t="s">
        <v>40</v>
      </c>
      <c r="R6" s="55"/>
    </row>
    <row r="7" spans="1:18" x14ac:dyDescent="0.2">
      <c r="A7" s="1"/>
      <c r="B7" s="5" t="s">
        <v>1</v>
      </c>
      <c r="C7" s="6">
        <v>2020</v>
      </c>
      <c r="D7" s="2">
        <v>2019</v>
      </c>
      <c r="E7" s="6">
        <v>2020</v>
      </c>
      <c r="F7" s="2">
        <v>2019</v>
      </c>
      <c r="G7" s="6">
        <v>2020</v>
      </c>
      <c r="H7" s="2">
        <v>2019</v>
      </c>
      <c r="I7" s="6">
        <v>2020</v>
      </c>
      <c r="J7" s="2">
        <v>2019</v>
      </c>
      <c r="K7" s="6">
        <v>2020</v>
      </c>
      <c r="L7" s="2">
        <v>2019</v>
      </c>
      <c r="M7" s="6">
        <v>2020</v>
      </c>
      <c r="N7" s="2">
        <v>2019</v>
      </c>
      <c r="O7" s="6">
        <v>2020</v>
      </c>
      <c r="P7" s="2">
        <v>2019</v>
      </c>
      <c r="Q7" s="6">
        <v>2020</v>
      </c>
      <c r="R7" s="14">
        <v>2019</v>
      </c>
    </row>
    <row r="8" spans="1:18" ht="13.6" thickBot="1" x14ac:dyDescent="0.25">
      <c r="C8" s="7"/>
      <c r="D8" s="4"/>
      <c r="E8" s="4"/>
      <c r="F8" s="4"/>
      <c r="G8" s="4"/>
      <c r="H8" s="4"/>
      <c r="I8" s="11"/>
      <c r="J8" s="12"/>
      <c r="K8" s="7"/>
      <c r="L8" s="4"/>
      <c r="M8" s="4"/>
      <c r="N8" s="4"/>
      <c r="O8" s="4"/>
      <c r="P8" s="4"/>
      <c r="Q8" s="11"/>
      <c r="R8" s="12"/>
    </row>
    <row r="9" spans="1:18" ht="13.6" x14ac:dyDescent="0.25">
      <c r="A9" s="1"/>
      <c r="B9" s="43" t="s">
        <v>2</v>
      </c>
      <c r="C9" s="15">
        <v>2</v>
      </c>
      <c r="D9" s="16">
        <v>3</v>
      </c>
      <c r="E9" s="16">
        <v>7</v>
      </c>
      <c r="F9" s="48">
        <v>23</v>
      </c>
      <c r="G9" s="40">
        <f t="shared" ref="G9:H24" si="0">IF(E9=0,"",SUM(E9/I9))</f>
        <v>0.77777777777777779</v>
      </c>
      <c r="H9" s="36">
        <f t="shared" si="0"/>
        <v>0.88461538461538458</v>
      </c>
      <c r="I9" s="25">
        <f>SUM(C9,E9)</f>
        <v>9</v>
      </c>
      <c r="J9" s="23">
        <f>SUM(D9,F9)</f>
        <v>26</v>
      </c>
      <c r="K9" s="15">
        <v>14</v>
      </c>
      <c r="L9" s="16">
        <v>37</v>
      </c>
      <c r="M9" s="16">
        <v>83</v>
      </c>
      <c r="N9" s="48">
        <v>247</v>
      </c>
      <c r="O9" s="40">
        <f t="shared" ref="O9:P46" si="1">IF(M9=0,"",SUM(M9/Q9))</f>
        <v>0.85567010309278346</v>
      </c>
      <c r="P9" s="21">
        <f t="shared" si="1"/>
        <v>0.86971830985915488</v>
      </c>
      <c r="Q9" s="23">
        <f>SUM(K9,M9)</f>
        <v>97</v>
      </c>
      <c r="R9" s="19">
        <f>SUM(L9,N9)</f>
        <v>284</v>
      </c>
    </row>
    <row r="10" spans="1:18" ht="13.6" x14ac:dyDescent="0.25">
      <c r="A10" s="1"/>
      <c r="B10" s="7" t="s">
        <v>3</v>
      </c>
      <c r="C10" s="17">
        <v>796</v>
      </c>
      <c r="D10" s="35">
        <v>638</v>
      </c>
      <c r="E10" s="35">
        <v>931</v>
      </c>
      <c r="F10" s="49">
        <v>1505</v>
      </c>
      <c r="G10" s="41">
        <f t="shared" si="0"/>
        <v>0.53908511870295306</v>
      </c>
      <c r="H10" s="37">
        <f t="shared" si="0"/>
        <v>0.70228651423238453</v>
      </c>
      <c r="I10" s="26">
        <f t="shared" ref="I10:I47" si="2">SUM(C10,E10)</f>
        <v>1727</v>
      </c>
      <c r="J10" s="24">
        <f t="shared" ref="J10:J47" si="3">SUM(D10,F10)</f>
        <v>2143</v>
      </c>
      <c r="K10" s="17">
        <v>3459</v>
      </c>
      <c r="L10" s="35">
        <v>2698</v>
      </c>
      <c r="M10" s="35">
        <v>5347</v>
      </c>
      <c r="N10" s="49">
        <v>7121</v>
      </c>
      <c r="O10" s="41">
        <f t="shared" si="1"/>
        <v>0.60719963661140131</v>
      </c>
      <c r="P10" s="22">
        <f t="shared" si="1"/>
        <v>0.72522660148691309</v>
      </c>
      <c r="Q10" s="24">
        <f t="shared" ref="Q10:Q47" si="4">SUM(K10,M10)</f>
        <v>8806</v>
      </c>
      <c r="R10" s="20">
        <f t="shared" ref="R10:R47" si="5">SUM(L10,N10)</f>
        <v>9819</v>
      </c>
    </row>
    <row r="11" spans="1:18" ht="13.6" x14ac:dyDescent="0.25">
      <c r="A11" s="1"/>
      <c r="B11" s="7" t="s">
        <v>4</v>
      </c>
      <c r="C11" s="17">
        <v>208</v>
      </c>
      <c r="D11" s="35">
        <v>422</v>
      </c>
      <c r="E11" s="35">
        <v>1164</v>
      </c>
      <c r="F11" s="49">
        <v>1302</v>
      </c>
      <c r="G11" s="41">
        <f t="shared" si="0"/>
        <v>0.84839650145772594</v>
      </c>
      <c r="H11" s="37">
        <f t="shared" si="0"/>
        <v>0.75522041763341063</v>
      </c>
      <c r="I11" s="26">
        <f t="shared" si="2"/>
        <v>1372</v>
      </c>
      <c r="J11" s="24">
        <f t="shared" si="3"/>
        <v>1724</v>
      </c>
      <c r="K11" s="17">
        <v>1430</v>
      </c>
      <c r="L11" s="35">
        <v>2004</v>
      </c>
      <c r="M11" s="35">
        <v>6386</v>
      </c>
      <c r="N11" s="49">
        <v>8046</v>
      </c>
      <c r="O11" s="41">
        <f t="shared" si="1"/>
        <v>0.8170419651995906</v>
      </c>
      <c r="P11" s="22">
        <f t="shared" si="1"/>
        <v>0.80059701492537316</v>
      </c>
      <c r="Q11" s="24">
        <f t="shared" si="4"/>
        <v>7816</v>
      </c>
      <c r="R11" s="20">
        <f t="shared" si="5"/>
        <v>10050</v>
      </c>
    </row>
    <row r="12" spans="1:18" ht="13.6" x14ac:dyDescent="0.25">
      <c r="A12" s="1"/>
      <c r="B12" s="7" t="s">
        <v>44</v>
      </c>
      <c r="C12" s="17">
        <v>0</v>
      </c>
      <c r="D12" s="35">
        <v>2</v>
      </c>
      <c r="E12" s="35">
        <v>0</v>
      </c>
      <c r="F12" s="49">
        <v>1</v>
      </c>
      <c r="G12" s="41" t="str">
        <f t="shared" si="0"/>
        <v/>
      </c>
      <c r="H12" s="37">
        <f t="shared" si="0"/>
        <v>0.33333333333333331</v>
      </c>
      <c r="I12" s="26">
        <f t="shared" si="2"/>
        <v>0</v>
      </c>
      <c r="J12" s="24">
        <f t="shared" si="3"/>
        <v>3</v>
      </c>
      <c r="K12" s="17">
        <v>0</v>
      </c>
      <c r="L12" s="35">
        <v>6</v>
      </c>
      <c r="M12" s="35">
        <v>0</v>
      </c>
      <c r="N12" s="49">
        <v>7</v>
      </c>
      <c r="O12" s="41" t="str">
        <f t="shared" si="1"/>
        <v/>
      </c>
      <c r="P12" s="22">
        <f t="shared" si="1"/>
        <v>0.53846153846153844</v>
      </c>
      <c r="Q12" s="24">
        <f t="shared" si="4"/>
        <v>0</v>
      </c>
      <c r="R12" s="20">
        <f t="shared" si="5"/>
        <v>13</v>
      </c>
    </row>
    <row r="13" spans="1:18" ht="13.6" x14ac:dyDescent="0.25">
      <c r="A13" s="1"/>
      <c r="B13" s="7" t="s">
        <v>5</v>
      </c>
      <c r="C13" s="17">
        <v>0</v>
      </c>
      <c r="D13" s="35">
        <v>9</v>
      </c>
      <c r="E13" s="35">
        <v>0</v>
      </c>
      <c r="F13" s="49">
        <v>8</v>
      </c>
      <c r="G13" s="41" t="str">
        <f t="shared" si="0"/>
        <v/>
      </c>
      <c r="H13" s="37">
        <f t="shared" si="0"/>
        <v>0.47058823529411764</v>
      </c>
      <c r="I13" s="26">
        <f t="shared" si="2"/>
        <v>0</v>
      </c>
      <c r="J13" s="24">
        <f t="shared" si="3"/>
        <v>17</v>
      </c>
      <c r="K13" s="17">
        <v>3</v>
      </c>
      <c r="L13" s="35">
        <v>65</v>
      </c>
      <c r="M13" s="35">
        <v>1</v>
      </c>
      <c r="N13" s="49">
        <v>33</v>
      </c>
      <c r="O13" s="41">
        <f t="shared" si="1"/>
        <v>0.25</v>
      </c>
      <c r="P13" s="22">
        <f t="shared" si="1"/>
        <v>0.33673469387755101</v>
      </c>
      <c r="Q13" s="24">
        <f t="shared" si="4"/>
        <v>4</v>
      </c>
      <c r="R13" s="20">
        <f t="shared" si="5"/>
        <v>98</v>
      </c>
    </row>
    <row r="14" spans="1:18" ht="13.6" x14ac:dyDescent="0.25">
      <c r="A14" s="1"/>
      <c r="B14" s="7" t="s">
        <v>6</v>
      </c>
      <c r="C14" s="17">
        <v>0</v>
      </c>
      <c r="D14" s="35">
        <v>0</v>
      </c>
      <c r="E14" s="35">
        <v>0</v>
      </c>
      <c r="F14" s="49">
        <v>0</v>
      </c>
      <c r="G14" s="41" t="str">
        <f t="shared" si="0"/>
        <v/>
      </c>
      <c r="H14" s="37" t="str">
        <f t="shared" si="0"/>
        <v/>
      </c>
      <c r="I14" s="26">
        <f t="shared" si="2"/>
        <v>0</v>
      </c>
      <c r="J14" s="24">
        <f t="shared" si="3"/>
        <v>0</v>
      </c>
      <c r="K14" s="17">
        <v>0</v>
      </c>
      <c r="L14" s="35">
        <v>0</v>
      </c>
      <c r="M14" s="35">
        <v>0</v>
      </c>
      <c r="N14" s="49">
        <v>0</v>
      </c>
      <c r="O14" s="41" t="str">
        <f t="shared" si="1"/>
        <v/>
      </c>
      <c r="P14" s="22" t="str">
        <f t="shared" si="1"/>
        <v/>
      </c>
      <c r="Q14" s="24">
        <f t="shared" si="4"/>
        <v>0</v>
      </c>
      <c r="R14" s="20">
        <f t="shared" si="5"/>
        <v>0</v>
      </c>
    </row>
    <row r="15" spans="1:18" ht="13.6" x14ac:dyDescent="0.25">
      <c r="A15" s="1"/>
      <c r="B15" s="7" t="s">
        <v>7</v>
      </c>
      <c r="C15" s="17">
        <v>101</v>
      </c>
      <c r="D15" s="35">
        <v>123</v>
      </c>
      <c r="E15" s="35">
        <v>166</v>
      </c>
      <c r="F15" s="49">
        <v>102</v>
      </c>
      <c r="G15" s="41">
        <f t="shared" si="0"/>
        <v>0.62172284644194753</v>
      </c>
      <c r="H15" s="37">
        <f t="shared" si="0"/>
        <v>0.45333333333333331</v>
      </c>
      <c r="I15" s="26">
        <f t="shared" si="2"/>
        <v>267</v>
      </c>
      <c r="J15" s="24">
        <f t="shared" si="3"/>
        <v>225</v>
      </c>
      <c r="K15" s="17">
        <v>384</v>
      </c>
      <c r="L15" s="35">
        <v>636</v>
      </c>
      <c r="M15" s="35">
        <v>653</v>
      </c>
      <c r="N15" s="49">
        <v>884</v>
      </c>
      <c r="O15" s="41">
        <f t="shared" si="1"/>
        <v>0.62970106075216969</v>
      </c>
      <c r="P15" s="22">
        <f t="shared" si="1"/>
        <v>0.58157894736842108</v>
      </c>
      <c r="Q15" s="24">
        <f t="shared" si="4"/>
        <v>1037</v>
      </c>
      <c r="R15" s="20">
        <f t="shared" si="5"/>
        <v>1520</v>
      </c>
    </row>
    <row r="16" spans="1:18" ht="13.6" x14ac:dyDescent="0.25">
      <c r="A16" s="1"/>
      <c r="B16" s="7" t="s">
        <v>8</v>
      </c>
      <c r="C16" s="17">
        <v>112</v>
      </c>
      <c r="D16" s="18">
        <v>227</v>
      </c>
      <c r="E16" s="18">
        <v>60</v>
      </c>
      <c r="F16" s="50">
        <v>570</v>
      </c>
      <c r="G16" s="41">
        <f t="shared" si="0"/>
        <v>0.34883720930232559</v>
      </c>
      <c r="H16" s="37">
        <f t="shared" si="0"/>
        <v>0.71518193224592219</v>
      </c>
      <c r="I16" s="26">
        <f t="shared" si="2"/>
        <v>172</v>
      </c>
      <c r="J16" s="24">
        <f t="shared" si="3"/>
        <v>797</v>
      </c>
      <c r="K16" s="17">
        <v>514</v>
      </c>
      <c r="L16" s="18">
        <v>1229</v>
      </c>
      <c r="M16" s="18">
        <v>291</v>
      </c>
      <c r="N16" s="50">
        <v>1094</v>
      </c>
      <c r="O16" s="41">
        <f t="shared" si="1"/>
        <v>0.36149068322981365</v>
      </c>
      <c r="P16" s="22">
        <f t="shared" si="1"/>
        <v>0.47094274644855788</v>
      </c>
      <c r="Q16" s="24">
        <f t="shared" si="4"/>
        <v>805</v>
      </c>
      <c r="R16" s="20">
        <f t="shared" si="5"/>
        <v>2323</v>
      </c>
    </row>
    <row r="17" spans="1:18" ht="13.6" x14ac:dyDescent="0.25">
      <c r="A17" s="1"/>
      <c r="B17" s="7" t="s">
        <v>9</v>
      </c>
      <c r="C17" s="17">
        <v>0</v>
      </c>
      <c r="D17" s="18">
        <v>0</v>
      </c>
      <c r="E17" s="18">
        <v>0</v>
      </c>
      <c r="F17" s="50">
        <v>0</v>
      </c>
      <c r="G17" s="41" t="str">
        <f t="shared" si="0"/>
        <v/>
      </c>
      <c r="H17" s="37" t="str">
        <f t="shared" si="0"/>
        <v/>
      </c>
      <c r="I17" s="26">
        <f t="shared" si="2"/>
        <v>0</v>
      </c>
      <c r="J17" s="24">
        <f t="shared" si="3"/>
        <v>0</v>
      </c>
      <c r="K17" s="17">
        <v>1</v>
      </c>
      <c r="L17" s="18">
        <v>1</v>
      </c>
      <c r="M17" s="18">
        <v>3</v>
      </c>
      <c r="N17" s="50">
        <v>0</v>
      </c>
      <c r="O17" s="41">
        <f t="shared" si="1"/>
        <v>0.75</v>
      </c>
      <c r="P17" s="22" t="str">
        <f t="shared" si="1"/>
        <v/>
      </c>
      <c r="Q17" s="24">
        <f t="shared" si="4"/>
        <v>4</v>
      </c>
      <c r="R17" s="20">
        <f t="shared" si="5"/>
        <v>1</v>
      </c>
    </row>
    <row r="18" spans="1:18" ht="13.6" x14ac:dyDescent="0.25">
      <c r="A18" s="1"/>
      <c r="B18" s="7" t="s">
        <v>10</v>
      </c>
      <c r="C18" s="17">
        <v>410</v>
      </c>
      <c r="D18" s="18">
        <v>390</v>
      </c>
      <c r="E18" s="18">
        <v>187</v>
      </c>
      <c r="F18" s="50">
        <v>328</v>
      </c>
      <c r="G18" s="41">
        <f t="shared" si="0"/>
        <v>0.31323283082077052</v>
      </c>
      <c r="H18" s="37">
        <f t="shared" si="0"/>
        <v>0.45682451253481893</v>
      </c>
      <c r="I18" s="26">
        <f t="shared" si="2"/>
        <v>597</v>
      </c>
      <c r="J18" s="24">
        <f t="shared" si="3"/>
        <v>718</v>
      </c>
      <c r="K18" s="17">
        <v>1428</v>
      </c>
      <c r="L18" s="18">
        <v>1770</v>
      </c>
      <c r="M18" s="18">
        <v>933</v>
      </c>
      <c r="N18" s="50">
        <v>1320</v>
      </c>
      <c r="O18" s="41">
        <f t="shared" si="1"/>
        <v>0.39517153748411687</v>
      </c>
      <c r="P18" s="22">
        <f t="shared" si="1"/>
        <v>0.42718446601941745</v>
      </c>
      <c r="Q18" s="24">
        <f t="shared" si="4"/>
        <v>2361</v>
      </c>
      <c r="R18" s="20">
        <f t="shared" si="5"/>
        <v>3090</v>
      </c>
    </row>
    <row r="19" spans="1:18" ht="13.6" x14ac:dyDescent="0.25">
      <c r="A19" s="1"/>
      <c r="B19" s="7" t="s">
        <v>11</v>
      </c>
      <c r="C19" s="17">
        <v>303</v>
      </c>
      <c r="D19" s="18">
        <v>236</v>
      </c>
      <c r="E19" s="18">
        <v>281</v>
      </c>
      <c r="F19" s="50">
        <v>551</v>
      </c>
      <c r="G19" s="41">
        <f t="shared" si="0"/>
        <v>0.48116438356164382</v>
      </c>
      <c r="H19" s="37">
        <f t="shared" si="0"/>
        <v>0.70012706480304954</v>
      </c>
      <c r="I19" s="26">
        <f t="shared" si="2"/>
        <v>584</v>
      </c>
      <c r="J19" s="24">
        <f t="shared" si="3"/>
        <v>787</v>
      </c>
      <c r="K19" s="17">
        <v>1206</v>
      </c>
      <c r="L19" s="18">
        <v>1453</v>
      </c>
      <c r="M19" s="18">
        <v>1342</v>
      </c>
      <c r="N19" s="50">
        <v>3127</v>
      </c>
      <c r="O19" s="41">
        <f t="shared" si="1"/>
        <v>0.5266875981161695</v>
      </c>
      <c r="P19" s="22">
        <f t="shared" si="1"/>
        <v>0.68275109170305681</v>
      </c>
      <c r="Q19" s="24">
        <f t="shared" si="4"/>
        <v>2548</v>
      </c>
      <c r="R19" s="20">
        <f t="shared" si="5"/>
        <v>4580</v>
      </c>
    </row>
    <row r="20" spans="1:18" ht="13.6" x14ac:dyDescent="0.25">
      <c r="A20" s="1"/>
      <c r="B20" s="7" t="s">
        <v>12</v>
      </c>
      <c r="C20" s="17">
        <v>67</v>
      </c>
      <c r="D20" s="18">
        <v>106</v>
      </c>
      <c r="E20" s="18">
        <v>115</v>
      </c>
      <c r="F20" s="50">
        <v>135</v>
      </c>
      <c r="G20" s="41">
        <f t="shared" si="0"/>
        <v>0.63186813186813184</v>
      </c>
      <c r="H20" s="37">
        <f t="shared" si="0"/>
        <v>0.56016597510373445</v>
      </c>
      <c r="I20" s="26">
        <f t="shared" si="2"/>
        <v>182</v>
      </c>
      <c r="J20" s="24">
        <f t="shared" si="3"/>
        <v>241</v>
      </c>
      <c r="K20" s="17">
        <v>269</v>
      </c>
      <c r="L20" s="18">
        <v>716</v>
      </c>
      <c r="M20" s="18">
        <v>320</v>
      </c>
      <c r="N20" s="50">
        <v>746</v>
      </c>
      <c r="O20" s="41">
        <f t="shared" si="1"/>
        <v>0.54329371816638372</v>
      </c>
      <c r="P20" s="22">
        <f t="shared" si="1"/>
        <v>0.51025991792065661</v>
      </c>
      <c r="Q20" s="24">
        <f t="shared" si="4"/>
        <v>589</v>
      </c>
      <c r="R20" s="20">
        <f t="shared" si="5"/>
        <v>1462</v>
      </c>
    </row>
    <row r="21" spans="1:18" ht="13.6" x14ac:dyDescent="0.25">
      <c r="A21" s="1"/>
      <c r="B21" s="7" t="s">
        <v>13</v>
      </c>
      <c r="C21" s="17">
        <v>252</v>
      </c>
      <c r="D21" s="18">
        <v>241</v>
      </c>
      <c r="E21" s="18">
        <v>193</v>
      </c>
      <c r="F21" s="50">
        <v>223</v>
      </c>
      <c r="G21" s="41">
        <f t="shared" si="0"/>
        <v>0.43370786516853932</v>
      </c>
      <c r="H21" s="37">
        <f t="shared" si="0"/>
        <v>0.48060344827586204</v>
      </c>
      <c r="I21" s="26">
        <f t="shared" si="2"/>
        <v>445</v>
      </c>
      <c r="J21" s="24">
        <f t="shared" si="3"/>
        <v>464</v>
      </c>
      <c r="K21" s="17">
        <v>1344</v>
      </c>
      <c r="L21" s="18">
        <v>1124</v>
      </c>
      <c r="M21" s="18">
        <v>1358</v>
      </c>
      <c r="N21" s="50">
        <v>1453</v>
      </c>
      <c r="O21" s="41">
        <f t="shared" si="1"/>
        <v>0.50259067357512954</v>
      </c>
      <c r="P21" s="22">
        <f t="shared" si="1"/>
        <v>0.56383391540551031</v>
      </c>
      <c r="Q21" s="24">
        <f t="shared" si="4"/>
        <v>2702</v>
      </c>
      <c r="R21" s="20">
        <f t="shared" si="5"/>
        <v>2577</v>
      </c>
    </row>
    <row r="22" spans="1:18" ht="13.6" x14ac:dyDescent="0.25">
      <c r="A22" s="1"/>
      <c r="B22" s="7" t="s">
        <v>14</v>
      </c>
      <c r="C22" s="17">
        <v>3</v>
      </c>
      <c r="D22" s="18">
        <v>3</v>
      </c>
      <c r="E22" s="18">
        <v>0</v>
      </c>
      <c r="F22" s="50">
        <v>1</v>
      </c>
      <c r="G22" s="41" t="str">
        <f t="shared" si="0"/>
        <v/>
      </c>
      <c r="H22" s="37">
        <f t="shared" si="0"/>
        <v>0.25</v>
      </c>
      <c r="I22" s="26">
        <f t="shared" si="2"/>
        <v>3</v>
      </c>
      <c r="J22" s="24">
        <f t="shared" si="3"/>
        <v>4</v>
      </c>
      <c r="K22" s="17">
        <v>17</v>
      </c>
      <c r="L22" s="18">
        <v>24</v>
      </c>
      <c r="M22" s="18">
        <v>2</v>
      </c>
      <c r="N22" s="50">
        <v>5</v>
      </c>
      <c r="O22" s="41">
        <f t="shared" si="1"/>
        <v>0.10526315789473684</v>
      </c>
      <c r="P22" s="22">
        <f t="shared" si="1"/>
        <v>0.17241379310344829</v>
      </c>
      <c r="Q22" s="24">
        <f t="shared" si="4"/>
        <v>19</v>
      </c>
      <c r="R22" s="20">
        <f t="shared" si="5"/>
        <v>29</v>
      </c>
    </row>
    <row r="23" spans="1:18" ht="13.6" x14ac:dyDescent="0.25">
      <c r="A23" s="1"/>
      <c r="B23" s="7" t="s">
        <v>15</v>
      </c>
      <c r="C23" s="17">
        <v>10</v>
      </c>
      <c r="D23" s="18">
        <v>119</v>
      </c>
      <c r="E23" s="18">
        <v>11</v>
      </c>
      <c r="F23" s="50">
        <v>24</v>
      </c>
      <c r="G23" s="41">
        <f t="shared" si="0"/>
        <v>0.52380952380952384</v>
      </c>
      <c r="H23" s="37">
        <f t="shared" si="0"/>
        <v>0.16783216783216784</v>
      </c>
      <c r="I23" s="26">
        <f t="shared" si="2"/>
        <v>21</v>
      </c>
      <c r="J23" s="24">
        <f t="shared" si="3"/>
        <v>143</v>
      </c>
      <c r="K23" s="17">
        <v>57</v>
      </c>
      <c r="L23" s="18">
        <v>560</v>
      </c>
      <c r="M23" s="18">
        <v>89</v>
      </c>
      <c r="N23" s="50">
        <v>251</v>
      </c>
      <c r="O23" s="41">
        <f t="shared" si="1"/>
        <v>0.6095890410958904</v>
      </c>
      <c r="P23" s="22">
        <f t="shared" si="1"/>
        <v>0.30949445129469788</v>
      </c>
      <c r="Q23" s="24">
        <f t="shared" si="4"/>
        <v>146</v>
      </c>
      <c r="R23" s="20">
        <f t="shared" si="5"/>
        <v>811</v>
      </c>
    </row>
    <row r="24" spans="1:18" ht="13.6" x14ac:dyDescent="0.25">
      <c r="A24" s="1"/>
      <c r="B24" s="7" t="s">
        <v>16</v>
      </c>
      <c r="C24" s="17">
        <v>4</v>
      </c>
      <c r="D24" s="18">
        <v>18</v>
      </c>
      <c r="E24" s="18">
        <v>42</v>
      </c>
      <c r="F24" s="50">
        <v>67</v>
      </c>
      <c r="G24" s="41">
        <f t="shared" si="0"/>
        <v>0.91304347826086951</v>
      </c>
      <c r="H24" s="37">
        <f t="shared" si="0"/>
        <v>0.78823529411764703</v>
      </c>
      <c r="I24" s="26">
        <f t="shared" si="2"/>
        <v>46</v>
      </c>
      <c r="J24" s="24">
        <f t="shared" si="3"/>
        <v>85</v>
      </c>
      <c r="K24" s="17">
        <v>24</v>
      </c>
      <c r="L24" s="18">
        <v>101</v>
      </c>
      <c r="M24" s="18">
        <v>160</v>
      </c>
      <c r="N24" s="50">
        <v>409</v>
      </c>
      <c r="O24" s="41">
        <f t="shared" si="1"/>
        <v>0.86956521739130432</v>
      </c>
      <c r="P24" s="22">
        <f t="shared" si="1"/>
        <v>0.80196078431372553</v>
      </c>
      <c r="Q24" s="24">
        <f t="shared" si="4"/>
        <v>184</v>
      </c>
      <c r="R24" s="20">
        <f t="shared" si="5"/>
        <v>510</v>
      </c>
    </row>
    <row r="25" spans="1:18" ht="13.6" x14ac:dyDescent="0.25">
      <c r="A25" s="1"/>
      <c r="B25" s="7" t="s">
        <v>17</v>
      </c>
      <c r="C25" s="17">
        <v>982</v>
      </c>
      <c r="D25" s="18">
        <v>1125</v>
      </c>
      <c r="E25" s="18">
        <v>681</v>
      </c>
      <c r="F25" s="50">
        <v>1379</v>
      </c>
      <c r="G25" s="41">
        <f t="shared" ref="G25:H45" si="6">IF(E25=0,"",SUM(E25/I25))</f>
        <v>0.40950090198436562</v>
      </c>
      <c r="H25" s="37">
        <f t="shared" si="6"/>
        <v>0.55071884984025554</v>
      </c>
      <c r="I25" s="26">
        <f t="shared" si="2"/>
        <v>1663</v>
      </c>
      <c r="J25" s="24">
        <f t="shared" si="3"/>
        <v>2504</v>
      </c>
      <c r="K25" s="17">
        <v>6133</v>
      </c>
      <c r="L25" s="18">
        <v>6150</v>
      </c>
      <c r="M25" s="18">
        <v>5088</v>
      </c>
      <c r="N25" s="50">
        <v>6549</v>
      </c>
      <c r="O25" s="41">
        <f t="shared" si="1"/>
        <v>0.45343552268068799</v>
      </c>
      <c r="P25" s="22">
        <f t="shared" si="1"/>
        <v>0.51570989841719816</v>
      </c>
      <c r="Q25" s="24">
        <f t="shared" si="4"/>
        <v>11221</v>
      </c>
      <c r="R25" s="20">
        <f t="shared" si="5"/>
        <v>12699</v>
      </c>
    </row>
    <row r="26" spans="1:18" ht="13.6" x14ac:dyDescent="0.25">
      <c r="A26" s="1"/>
      <c r="B26" s="7" t="s">
        <v>18</v>
      </c>
      <c r="C26" s="17">
        <v>1</v>
      </c>
      <c r="D26" s="18">
        <v>0</v>
      </c>
      <c r="E26" s="18">
        <v>6</v>
      </c>
      <c r="F26" s="50">
        <v>3</v>
      </c>
      <c r="G26" s="41">
        <f t="shared" si="6"/>
        <v>0.8571428571428571</v>
      </c>
      <c r="H26" s="37">
        <f t="shared" si="6"/>
        <v>1</v>
      </c>
      <c r="I26" s="26">
        <f>SUM(C26,E26)</f>
        <v>7</v>
      </c>
      <c r="J26" s="24">
        <f>SUM(D26,F26)</f>
        <v>3</v>
      </c>
      <c r="K26" s="17">
        <v>7</v>
      </c>
      <c r="L26" s="18">
        <v>8</v>
      </c>
      <c r="M26" s="18">
        <v>10</v>
      </c>
      <c r="N26" s="50">
        <v>17</v>
      </c>
      <c r="O26" s="41">
        <f t="shared" si="1"/>
        <v>0.58823529411764708</v>
      </c>
      <c r="P26" s="22">
        <f t="shared" si="1"/>
        <v>0.68</v>
      </c>
      <c r="Q26" s="24">
        <f>SUM(K26,M26)</f>
        <v>17</v>
      </c>
      <c r="R26" s="20">
        <f>SUM(L26,N26)</f>
        <v>25</v>
      </c>
    </row>
    <row r="27" spans="1:18" ht="13.6" x14ac:dyDescent="0.25">
      <c r="A27" s="1"/>
      <c r="B27" s="7" t="s">
        <v>43</v>
      </c>
      <c r="C27" s="17">
        <v>0</v>
      </c>
      <c r="D27" s="18">
        <v>0</v>
      </c>
      <c r="E27" s="18">
        <v>0</v>
      </c>
      <c r="F27" s="50">
        <v>0</v>
      </c>
      <c r="G27" s="41" t="str">
        <f t="shared" si="6"/>
        <v/>
      </c>
      <c r="H27" s="37" t="str">
        <f t="shared" si="6"/>
        <v/>
      </c>
      <c r="I27" s="26">
        <f t="shared" si="2"/>
        <v>0</v>
      </c>
      <c r="J27" s="24">
        <f t="shared" si="3"/>
        <v>0</v>
      </c>
      <c r="K27" s="17">
        <v>0</v>
      </c>
      <c r="L27" s="18">
        <v>0</v>
      </c>
      <c r="M27" s="18">
        <v>0</v>
      </c>
      <c r="N27" s="50">
        <v>0</v>
      </c>
      <c r="O27" s="41" t="str">
        <f t="shared" si="1"/>
        <v/>
      </c>
      <c r="P27" s="22" t="str">
        <f t="shared" si="1"/>
        <v/>
      </c>
      <c r="Q27" s="24">
        <f t="shared" si="4"/>
        <v>0</v>
      </c>
      <c r="R27" s="20">
        <f t="shared" si="5"/>
        <v>0</v>
      </c>
    </row>
    <row r="28" spans="1:18" ht="13.6" x14ac:dyDescent="0.25">
      <c r="A28" s="1"/>
      <c r="B28" s="7" t="s">
        <v>19</v>
      </c>
      <c r="C28" s="17">
        <v>60</v>
      </c>
      <c r="D28" s="18">
        <v>48</v>
      </c>
      <c r="E28" s="18">
        <v>53</v>
      </c>
      <c r="F28" s="50">
        <v>32</v>
      </c>
      <c r="G28" s="41">
        <f t="shared" si="6"/>
        <v>0.46902654867256638</v>
      </c>
      <c r="H28" s="37">
        <f t="shared" si="6"/>
        <v>0.4</v>
      </c>
      <c r="I28" s="26">
        <f t="shared" si="2"/>
        <v>113</v>
      </c>
      <c r="J28" s="24">
        <f t="shared" si="3"/>
        <v>80</v>
      </c>
      <c r="K28" s="17">
        <v>278</v>
      </c>
      <c r="L28" s="18">
        <v>277</v>
      </c>
      <c r="M28" s="18">
        <v>313</v>
      </c>
      <c r="N28" s="50">
        <v>240</v>
      </c>
      <c r="O28" s="41">
        <f t="shared" si="1"/>
        <v>0.52961082910321489</v>
      </c>
      <c r="P28" s="22">
        <f t="shared" si="1"/>
        <v>0.46421663442940037</v>
      </c>
      <c r="Q28" s="24">
        <f t="shared" si="4"/>
        <v>591</v>
      </c>
      <c r="R28" s="20">
        <f t="shared" si="5"/>
        <v>517</v>
      </c>
    </row>
    <row r="29" spans="1:18" ht="13.6" x14ac:dyDescent="0.25">
      <c r="A29" s="1"/>
      <c r="B29" s="7" t="s">
        <v>20</v>
      </c>
      <c r="C29" s="17">
        <v>34</v>
      </c>
      <c r="D29" s="18">
        <v>27</v>
      </c>
      <c r="E29" s="18">
        <v>81</v>
      </c>
      <c r="F29" s="50">
        <v>84</v>
      </c>
      <c r="G29" s="41">
        <f t="shared" si="6"/>
        <v>0.70434782608695656</v>
      </c>
      <c r="H29" s="37">
        <f t="shared" si="6"/>
        <v>0.7567567567567568</v>
      </c>
      <c r="I29" s="26">
        <f t="shared" si="2"/>
        <v>115</v>
      </c>
      <c r="J29" s="24">
        <f t="shared" si="3"/>
        <v>111</v>
      </c>
      <c r="K29" s="17">
        <v>177</v>
      </c>
      <c r="L29" s="18">
        <v>230</v>
      </c>
      <c r="M29" s="18">
        <v>440</v>
      </c>
      <c r="N29" s="50">
        <v>686</v>
      </c>
      <c r="O29" s="41">
        <f t="shared" si="1"/>
        <v>0.713128038897893</v>
      </c>
      <c r="P29" s="22">
        <f t="shared" si="1"/>
        <v>0.74890829694323147</v>
      </c>
      <c r="Q29" s="24">
        <f t="shared" si="4"/>
        <v>617</v>
      </c>
      <c r="R29" s="20">
        <f t="shared" si="5"/>
        <v>916</v>
      </c>
    </row>
    <row r="30" spans="1:18" ht="13.6" x14ac:dyDescent="0.25">
      <c r="A30" s="1"/>
      <c r="B30" s="7" t="s">
        <v>21</v>
      </c>
      <c r="C30" s="17">
        <v>96</v>
      </c>
      <c r="D30" s="18">
        <v>352</v>
      </c>
      <c r="E30" s="18">
        <v>45</v>
      </c>
      <c r="F30" s="50">
        <v>163</v>
      </c>
      <c r="G30" s="41">
        <f t="shared" si="6"/>
        <v>0.31914893617021278</v>
      </c>
      <c r="H30" s="37">
        <f t="shared" si="6"/>
        <v>0.31650485436893205</v>
      </c>
      <c r="I30" s="26">
        <f t="shared" si="2"/>
        <v>141</v>
      </c>
      <c r="J30" s="24">
        <f t="shared" si="3"/>
        <v>515</v>
      </c>
      <c r="K30" s="17">
        <v>307</v>
      </c>
      <c r="L30" s="18">
        <v>1574</v>
      </c>
      <c r="M30" s="18">
        <v>180</v>
      </c>
      <c r="N30" s="50">
        <v>904</v>
      </c>
      <c r="O30" s="41">
        <f t="shared" si="1"/>
        <v>0.36960985626283366</v>
      </c>
      <c r="P30" s="22">
        <f t="shared" si="1"/>
        <v>0.3648103309120258</v>
      </c>
      <c r="Q30" s="24">
        <f t="shared" si="4"/>
        <v>487</v>
      </c>
      <c r="R30" s="20">
        <f t="shared" si="5"/>
        <v>2478</v>
      </c>
    </row>
    <row r="31" spans="1:18" ht="13.6" x14ac:dyDescent="0.25">
      <c r="A31" s="1"/>
      <c r="B31" s="7" t="s">
        <v>22</v>
      </c>
      <c r="C31" s="17">
        <v>417</v>
      </c>
      <c r="D31" s="18">
        <v>245</v>
      </c>
      <c r="E31" s="18">
        <v>692</v>
      </c>
      <c r="F31" s="50">
        <v>1048</v>
      </c>
      <c r="G31" s="41">
        <f t="shared" si="6"/>
        <v>0.62398557258791709</v>
      </c>
      <c r="H31" s="37">
        <f t="shared" si="6"/>
        <v>0.81051817478731636</v>
      </c>
      <c r="I31" s="26">
        <f t="shared" si="2"/>
        <v>1109</v>
      </c>
      <c r="J31" s="24">
        <f t="shared" si="3"/>
        <v>1293</v>
      </c>
      <c r="K31" s="17">
        <v>1931</v>
      </c>
      <c r="L31" s="18">
        <v>1933</v>
      </c>
      <c r="M31" s="18">
        <v>5786</v>
      </c>
      <c r="N31" s="50">
        <v>8264</v>
      </c>
      <c r="O31" s="41">
        <f t="shared" si="1"/>
        <v>0.74977322793831802</v>
      </c>
      <c r="P31" s="22">
        <f t="shared" si="1"/>
        <v>0.81043444150240262</v>
      </c>
      <c r="Q31" s="24">
        <f t="shared" si="4"/>
        <v>7717</v>
      </c>
      <c r="R31" s="20">
        <f t="shared" si="5"/>
        <v>10197</v>
      </c>
    </row>
    <row r="32" spans="1:18" ht="13.6" x14ac:dyDescent="0.25">
      <c r="A32" s="1"/>
      <c r="B32" s="7" t="s">
        <v>23</v>
      </c>
      <c r="C32" s="17">
        <v>98</v>
      </c>
      <c r="D32" s="18">
        <v>89</v>
      </c>
      <c r="E32" s="18">
        <v>142</v>
      </c>
      <c r="F32" s="50">
        <v>272</v>
      </c>
      <c r="G32" s="41">
        <f t="shared" si="6"/>
        <v>0.59166666666666667</v>
      </c>
      <c r="H32" s="37">
        <f t="shared" si="6"/>
        <v>0.75346260387811637</v>
      </c>
      <c r="I32" s="26">
        <f t="shared" si="2"/>
        <v>240</v>
      </c>
      <c r="J32" s="24">
        <f t="shared" si="3"/>
        <v>361</v>
      </c>
      <c r="K32" s="17">
        <v>513</v>
      </c>
      <c r="L32" s="18">
        <v>517</v>
      </c>
      <c r="M32" s="18">
        <v>907</v>
      </c>
      <c r="N32" s="50">
        <v>1315</v>
      </c>
      <c r="O32" s="41">
        <f t="shared" si="1"/>
        <v>0.63873239436619722</v>
      </c>
      <c r="P32" s="22">
        <f t="shared" si="1"/>
        <v>0.71779475982532748</v>
      </c>
      <c r="Q32" s="24">
        <f t="shared" si="4"/>
        <v>1420</v>
      </c>
      <c r="R32" s="20">
        <f t="shared" si="5"/>
        <v>1832</v>
      </c>
    </row>
    <row r="33" spans="1:18" ht="13.6" x14ac:dyDescent="0.25">
      <c r="A33" s="1"/>
      <c r="B33" s="7" t="s">
        <v>24</v>
      </c>
      <c r="C33" s="17">
        <v>107</v>
      </c>
      <c r="D33" s="18">
        <v>179</v>
      </c>
      <c r="E33" s="18">
        <v>170</v>
      </c>
      <c r="F33" s="50">
        <v>335</v>
      </c>
      <c r="G33" s="41">
        <f t="shared" si="6"/>
        <v>0.61371841155234652</v>
      </c>
      <c r="H33" s="37">
        <f t="shared" si="6"/>
        <v>0.65175097276264593</v>
      </c>
      <c r="I33" s="26">
        <f t="shared" si="2"/>
        <v>277</v>
      </c>
      <c r="J33" s="24">
        <f t="shared" si="3"/>
        <v>514</v>
      </c>
      <c r="K33" s="17">
        <v>629</v>
      </c>
      <c r="L33" s="18">
        <v>809</v>
      </c>
      <c r="M33" s="18">
        <v>1299</v>
      </c>
      <c r="N33" s="50">
        <v>2438</v>
      </c>
      <c r="O33" s="41">
        <f t="shared" si="1"/>
        <v>0.67375518672199175</v>
      </c>
      <c r="P33" s="22">
        <f t="shared" si="1"/>
        <v>0.75084693563289195</v>
      </c>
      <c r="Q33" s="24">
        <f t="shared" si="4"/>
        <v>1928</v>
      </c>
      <c r="R33" s="20">
        <f t="shared" si="5"/>
        <v>3247</v>
      </c>
    </row>
    <row r="34" spans="1:18" ht="13.6" x14ac:dyDescent="0.25">
      <c r="A34" s="1"/>
      <c r="B34" s="7" t="s">
        <v>25</v>
      </c>
      <c r="C34" s="17">
        <v>149</v>
      </c>
      <c r="D34" s="18">
        <v>355</v>
      </c>
      <c r="E34" s="18">
        <v>66</v>
      </c>
      <c r="F34" s="50">
        <v>219</v>
      </c>
      <c r="G34" s="41">
        <f t="shared" si="6"/>
        <v>0.30697674418604654</v>
      </c>
      <c r="H34" s="37">
        <f t="shared" si="6"/>
        <v>0.38153310104529614</v>
      </c>
      <c r="I34" s="26">
        <f t="shared" si="2"/>
        <v>215</v>
      </c>
      <c r="J34" s="24">
        <f t="shared" si="3"/>
        <v>574</v>
      </c>
      <c r="K34" s="17">
        <v>1029</v>
      </c>
      <c r="L34" s="18">
        <v>1987</v>
      </c>
      <c r="M34" s="18">
        <v>412</v>
      </c>
      <c r="N34" s="50">
        <v>1409</v>
      </c>
      <c r="O34" s="41">
        <f t="shared" si="1"/>
        <v>0.28591256072172105</v>
      </c>
      <c r="P34" s="22">
        <f t="shared" si="1"/>
        <v>0.41489988221436985</v>
      </c>
      <c r="Q34" s="24">
        <f t="shared" si="4"/>
        <v>1441</v>
      </c>
      <c r="R34" s="20">
        <f t="shared" si="5"/>
        <v>3396</v>
      </c>
    </row>
    <row r="35" spans="1:18" ht="13.6" x14ac:dyDescent="0.25">
      <c r="A35" s="1"/>
      <c r="B35" s="7" t="s">
        <v>26</v>
      </c>
      <c r="C35" s="17">
        <v>122</v>
      </c>
      <c r="D35" s="18">
        <v>108</v>
      </c>
      <c r="E35" s="18">
        <v>176</v>
      </c>
      <c r="F35" s="50">
        <v>117</v>
      </c>
      <c r="G35" s="41">
        <f t="shared" si="6"/>
        <v>0.59060402684563762</v>
      </c>
      <c r="H35" s="37">
        <f t="shared" si="6"/>
        <v>0.52</v>
      </c>
      <c r="I35" s="26">
        <f t="shared" si="2"/>
        <v>298</v>
      </c>
      <c r="J35" s="24">
        <f t="shared" si="3"/>
        <v>225</v>
      </c>
      <c r="K35" s="17">
        <v>537</v>
      </c>
      <c r="L35" s="18">
        <v>445</v>
      </c>
      <c r="M35" s="18">
        <v>606</v>
      </c>
      <c r="N35" s="50">
        <v>570</v>
      </c>
      <c r="O35" s="41">
        <f t="shared" si="1"/>
        <v>0.53018372703412076</v>
      </c>
      <c r="P35" s="22">
        <f t="shared" si="1"/>
        <v>0.56157635467980294</v>
      </c>
      <c r="Q35" s="24">
        <f t="shared" si="4"/>
        <v>1143</v>
      </c>
      <c r="R35" s="20">
        <f t="shared" si="5"/>
        <v>1015</v>
      </c>
    </row>
    <row r="36" spans="1:18" ht="13.6" x14ac:dyDescent="0.25">
      <c r="A36" s="1"/>
      <c r="B36" s="7" t="s">
        <v>27</v>
      </c>
      <c r="C36" s="17">
        <v>442</v>
      </c>
      <c r="D36" s="18">
        <v>641</v>
      </c>
      <c r="E36" s="18">
        <v>502</v>
      </c>
      <c r="F36" s="50">
        <v>1326</v>
      </c>
      <c r="G36" s="41">
        <f t="shared" si="6"/>
        <v>0.53177966101694918</v>
      </c>
      <c r="H36" s="37">
        <f t="shared" si="6"/>
        <v>0.67412302999491613</v>
      </c>
      <c r="I36" s="26">
        <f t="shared" si="2"/>
        <v>944</v>
      </c>
      <c r="J36" s="24">
        <f t="shared" si="3"/>
        <v>1967</v>
      </c>
      <c r="K36" s="17">
        <v>1993</v>
      </c>
      <c r="L36" s="18">
        <v>2990</v>
      </c>
      <c r="M36" s="18">
        <v>1757</v>
      </c>
      <c r="N36" s="50">
        <v>3447</v>
      </c>
      <c r="O36" s="41">
        <f t="shared" si="1"/>
        <v>0.46853333333333336</v>
      </c>
      <c r="P36" s="22">
        <f t="shared" si="1"/>
        <v>0.53549790274972808</v>
      </c>
      <c r="Q36" s="24">
        <f t="shared" si="4"/>
        <v>3750</v>
      </c>
      <c r="R36" s="20">
        <f t="shared" si="5"/>
        <v>6437</v>
      </c>
    </row>
    <row r="37" spans="1:18" ht="13.6" x14ac:dyDescent="0.25">
      <c r="A37" s="1"/>
      <c r="B37" s="7" t="s">
        <v>28</v>
      </c>
      <c r="C37" s="17">
        <v>353</v>
      </c>
      <c r="D37" s="18">
        <v>356</v>
      </c>
      <c r="E37" s="18">
        <v>179</v>
      </c>
      <c r="F37" s="50">
        <v>443</v>
      </c>
      <c r="G37" s="41">
        <f t="shared" si="6"/>
        <v>0.33646616541353386</v>
      </c>
      <c r="H37" s="37">
        <f t="shared" si="6"/>
        <v>0.55444305381727155</v>
      </c>
      <c r="I37" s="26">
        <f t="shared" si="2"/>
        <v>532</v>
      </c>
      <c r="J37" s="24">
        <f t="shared" si="3"/>
        <v>799</v>
      </c>
      <c r="K37" s="17">
        <v>1954</v>
      </c>
      <c r="L37" s="18">
        <v>2164</v>
      </c>
      <c r="M37" s="18">
        <v>1714</v>
      </c>
      <c r="N37" s="50">
        <v>2168</v>
      </c>
      <c r="O37" s="41">
        <f t="shared" si="1"/>
        <v>0.46728462377317337</v>
      </c>
      <c r="P37" s="22">
        <f t="shared" si="1"/>
        <v>0.50046168051708217</v>
      </c>
      <c r="Q37" s="24">
        <f t="shared" si="4"/>
        <v>3668</v>
      </c>
      <c r="R37" s="20">
        <f t="shared" si="5"/>
        <v>4332</v>
      </c>
    </row>
    <row r="38" spans="1:18" ht="13.6" x14ac:dyDescent="0.25">
      <c r="A38" s="1"/>
      <c r="B38" s="7" t="s">
        <v>29</v>
      </c>
      <c r="C38" s="17">
        <v>700</v>
      </c>
      <c r="D38" s="18">
        <v>612</v>
      </c>
      <c r="E38" s="18">
        <v>571</v>
      </c>
      <c r="F38" s="50">
        <v>1100</v>
      </c>
      <c r="G38" s="41">
        <f t="shared" si="6"/>
        <v>0.44925255704169947</v>
      </c>
      <c r="H38" s="37">
        <f t="shared" si="6"/>
        <v>0.64252336448598135</v>
      </c>
      <c r="I38" s="26">
        <f t="shared" si="2"/>
        <v>1271</v>
      </c>
      <c r="J38" s="24">
        <f t="shared" si="3"/>
        <v>1712</v>
      </c>
      <c r="K38" s="17">
        <v>2503</v>
      </c>
      <c r="L38" s="18">
        <v>3583</v>
      </c>
      <c r="M38" s="18">
        <v>3941</v>
      </c>
      <c r="N38" s="50">
        <v>5437</v>
      </c>
      <c r="O38" s="41">
        <f t="shared" si="1"/>
        <v>0.611576660459342</v>
      </c>
      <c r="P38" s="22">
        <f t="shared" si="1"/>
        <v>0.60277161862527717</v>
      </c>
      <c r="Q38" s="24">
        <f t="shared" si="4"/>
        <v>6444</v>
      </c>
      <c r="R38" s="20">
        <f t="shared" si="5"/>
        <v>9020</v>
      </c>
    </row>
    <row r="39" spans="1:18" ht="13.6" x14ac:dyDescent="0.25">
      <c r="A39" s="1"/>
      <c r="B39" s="7" t="s">
        <v>30</v>
      </c>
      <c r="C39" s="17">
        <v>1</v>
      </c>
      <c r="D39" s="18">
        <v>2</v>
      </c>
      <c r="E39" s="18">
        <v>2</v>
      </c>
      <c r="F39" s="50">
        <v>0</v>
      </c>
      <c r="G39" s="41">
        <f t="shared" si="6"/>
        <v>0.66666666666666663</v>
      </c>
      <c r="H39" s="37" t="str">
        <f t="shared" si="6"/>
        <v/>
      </c>
      <c r="I39" s="26">
        <f t="shared" si="2"/>
        <v>3</v>
      </c>
      <c r="J39" s="24">
        <f t="shared" si="3"/>
        <v>2</v>
      </c>
      <c r="K39" s="17">
        <v>1</v>
      </c>
      <c r="L39" s="18">
        <v>3</v>
      </c>
      <c r="M39" s="18">
        <v>4</v>
      </c>
      <c r="N39" s="50">
        <v>4</v>
      </c>
      <c r="O39" s="41">
        <f t="shared" si="1"/>
        <v>0.8</v>
      </c>
      <c r="P39" s="22">
        <f t="shared" si="1"/>
        <v>0.5714285714285714</v>
      </c>
      <c r="Q39" s="24">
        <f t="shared" si="4"/>
        <v>5</v>
      </c>
      <c r="R39" s="20">
        <f t="shared" si="5"/>
        <v>7</v>
      </c>
    </row>
    <row r="40" spans="1:18" ht="13.6" x14ac:dyDescent="0.25">
      <c r="A40" s="1"/>
      <c r="B40" s="7" t="s">
        <v>45</v>
      </c>
      <c r="C40" s="17">
        <v>0</v>
      </c>
      <c r="D40" s="18">
        <v>0</v>
      </c>
      <c r="E40" s="18">
        <v>0</v>
      </c>
      <c r="F40" s="50">
        <v>0</v>
      </c>
      <c r="G40" s="41" t="str">
        <f t="shared" si="6"/>
        <v/>
      </c>
      <c r="H40" s="37" t="str">
        <f t="shared" si="6"/>
        <v/>
      </c>
      <c r="I40" s="26">
        <f t="shared" si="2"/>
        <v>0</v>
      </c>
      <c r="J40" s="24">
        <f t="shared" si="3"/>
        <v>0</v>
      </c>
      <c r="K40" s="17">
        <v>0</v>
      </c>
      <c r="L40" s="18">
        <v>0</v>
      </c>
      <c r="M40" s="18">
        <v>0</v>
      </c>
      <c r="N40" s="50">
        <v>0</v>
      </c>
      <c r="O40" s="41" t="str">
        <f t="shared" si="1"/>
        <v/>
      </c>
      <c r="P40" s="22" t="str">
        <f t="shared" si="1"/>
        <v/>
      </c>
      <c r="Q40" s="24">
        <f t="shared" si="4"/>
        <v>0</v>
      </c>
      <c r="R40" s="20">
        <f t="shared" si="5"/>
        <v>0</v>
      </c>
    </row>
    <row r="41" spans="1:18" ht="13.6" x14ac:dyDescent="0.25">
      <c r="A41" s="1"/>
      <c r="B41" s="7" t="s">
        <v>31</v>
      </c>
      <c r="C41" s="17">
        <v>52</v>
      </c>
      <c r="D41" s="18">
        <v>201</v>
      </c>
      <c r="E41" s="18">
        <v>50</v>
      </c>
      <c r="F41" s="50">
        <v>104</v>
      </c>
      <c r="G41" s="41">
        <f t="shared" si="6"/>
        <v>0.49019607843137253</v>
      </c>
      <c r="H41" s="37">
        <f t="shared" si="6"/>
        <v>0.34098360655737703</v>
      </c>
      <c r="I41" s="26">
        <f t="shared" si="2"/>
        <v>102</v>
      </c>
      <c r="J41" s="24">
        <f t="shared" si="3"/>
        <v>305</v>
      </c>
      <c r="K41" s="17">
        <v>232</v>
      </c>
      <c r="L41" s="18">
        <v>1194</v>
      </c>
      <c r="M41" s="18">
        <v>267</v>
      </c>
      <c r="N41" s="50">
        <v>729</v>
      </c>
      <c r="O41" s="41">
        <f t="shared" si="1"/>
        <v>0.5350701402805611</v>
      </c>
      <c r="P41" s="22">
        <f t="shared" si="1"/>
        <v>0.37909516380655228</v>
      </c>
      <c r="Q41" s="24">
        <f t="shared" si="4"/>
        <v>499</v>
      </c>
      <c r="R41" s="20">
        <f t="shared" si="5"/>
        <v>1923</v>
      </c>
    </row>
    <row r="42" spans="1:18" ht="13.6" x14ac:dyDescent="0.25">
      <c r="A42" s="1"/>
      <c r="B42" s="7" t="s">
        <v>32</v>
      </c>
      <c r="C42" s="17">
        <v>62</v>
      </c>
      <c r="D42" s="18">
        <v>99</v>
      </c>
      <c r="E42" s="18">
        <v>121</v>
      </c>
      <c r="F42" s="50">
        <v>115</v>
      </c>
      <c r="G42" s="41">
        <f t="shared" si="6"/>
        <v>0.66120218579234968</v>
      </c>
      <c r="H42" s="37">
        <f t="shared" si="6"/>
        <v>0.53738317757009346</v>
      </c>
      <c r="I42" s="26">
        <f t="shared" si="2"/>
        <v>183</v>
      </c>
      <c r="J42" s="24">
        <f t="shared" si="3"/>
        <v>214</v>
      </c>
      <c r="K42" s="17">
        <v>273</v>
      </c>
      <c r="L42" s="18">
        <v>654</v>
      </c>
      <c r="M42" s="18">
        <v>427</v>
      </c>
      <c r="N42" s="50">
        <v>472</v>
      </c>
      <c r="O42" s="41">
        <f t="shared" si="1"/>
        <v>0.61</v>
      </c>
      <c r="P42" s="22">
        <f t="shared" si="1"/>
        <v>0.41918294849023091</v>
      </c>
      <c r="Q42" s="24">
        <f t="shared" si="4"/>
        <v>700</v>
      </c>
      <c r="R42" s="20">
        <f t="shared" si="5"/>
        <v>1126</v>
      </c>
    </row>
    <row r="43" spans="1:18" ht="13.6" x14ac:dyDescent="0.25">
      <c r="A43" s="1"/>
      <c r="B43" s="7" t="s">
        <v>33</v>
      </c>
      <c r="C43" s="17">
        <v>444</v>
      </c>
      <c r="D43" s="18">
        <v>1045</v>
      </c>
      <c r="E43" s="18">
        <v>623</v>
      </c>
      <c r="F43" s="50">
        <v>1177</v>
      </c>
      <c r="G43" s="41">
        <f t="shared" si="6"/>
        <v>0.58388003748828488</v>
      </c>
      <c r="H43" s="37">
        <f t="shared" si="6"/>
        <v>0.52970297029702973</v>
      </c>
      <c r="I43" s="26">
        <f t="shared" si="2"/>
        <v>1067</v>
      </c>
      <c r="J43" s="24">
        <f t="shared" si="3"/>
        <v>2222</v>
      </c>
      <c r="K43" s="17">
        <v>3591</v>
      </c>
      <c r="L43" s="18">
        <v>4320</v>
      </c>
      <c r="M43" s="18">
        <v>4351</v>
      </c>
      <c r="N43" s="50">
        <v>5963</v>
      </c>
      <c r="O43" s="41">
        <f t="shared" si="1"/>
        <v>0.54784688995215314</v>
      </c>
      <c r="P43" s="22">
        <f t="shared" si="1"/>
        <v>0.57988913741126136</v>
      </c>
      <c r="Q43" s="24">
        <f t="shared" si="4"/>
        <v>7942</v>
      </c>
      <c r="R43" s="20">
        <f t="shared" si="5"/>
        <v>10283</v>
      </c>
    </row>
    <row r="44" spans="1:18" ht="13.6" x14ac:dyDescent="0.25">
      <c r="A44" s="1"/>
      <c r="B44" s="7" t="s">
        <v>34</v>
      </c>
      <c r="C44" s="17">
        <v>1246</v>
      </c>
      <c r="D44" s="18">
        <v>1030</v>
      </c>
      <c r="E44" s="18">
        <v>2214</v>
      </c>
      <c r="F44" s="50">
        <v>2372</v>
      </c>
      <c r="G44" s="41">
        <f t="shared" si="6"/>
        <v>0.6398843930635838</v>
      </c>
      <c r="H44" s="37">
        <f t="shared" si="6"/>
        <v>0.69723691945914168</v>
      </c>
      <c r="I44" s="26">
        <f t="shared" si="2"/>
        <v>3460</v>
      </c>
      <c r="J44" s="24">
        <f t="shared" si="3"/>
        <v>3402</v>
      </c>
      <c r="K44" s="17">
        <v>5868</v>
      </c>
      <c r="L44" s="18">
        <v>6825</v>
      </c>
      <c r="M44" s="18">
        <v>11771</v>
      </c>
      <c r="N44" s="50">
        <v>13861</v>
      </c>
      <c r="O44" s="41">
        <f t="shared" si="1"/>
        <v>0.66732807982311926</v>
      </c>
      <c r="P44" s="22">
        <f t="shared" si="1"/>
        <v>0.67006671178574884</v>
      </c>
      <c r="Q44" s="24">
        <f t="shared" si="4"/>
        <v>17639</v>
      </c>
      <c r="R44" s="20">
        <f t="shared" si="5"/>
        <v>20686</v>
      </c>
    </row>
    <row r="45" spans="1:18" ht="13.6" x14ac:dyDescent="0.25">
      <c r="A45" s="1"/>
      <c r="B45" s="7" t="s">
        <v>35</v>
      </c>
      <c r="C45" s="17">
        <v>1056</v>
      </c>
      <c r="D45" s="18">
        <v>1073</v>
      </c>
      <c r="E45" s="18">
        <v>4773</v>
      </c>
      <c r="F45" s="50">
        <v>4618</v>
      </c>
      <c r="G45" s="41">
        <f t="shared" si="6"/>
        <v>0.81883685023160058</v>
      </c>
      <c r="H45" s="37">
        <f t="shared" si="6"/>
        <v>0.81145668599543141</v>
      </c>
      <c r="I45" s="26">
        <f t="shared" si="2"/>
        <v>5829</v>
      </c>
      <c r="J45" s="24">
        <f t="shared" si="3"/>
        <v>5691</v>
      </c>
      <c r="K45" s="17">
        <v>4917</v>
      </c>
      <c r="L45" s="18">
        <v>5938</v>
      </c>
      <c r="M45" s="18">
        <v>19154</v>
      </c>
      <c r="N45" s="50">
        <v>25755</v>
      </c>
      <c r="O45" s="41">
        <f t="shared" si="1"/>
        <v>0.7957293008184122</v>
      </c>
      <c r="P45" s="22">
        <f t="shared" si="1"/>
        <v>0.81264001514530027</v>
      </c>
      <c r="Q45" s="24">
        <f t="shared" si="4"/>
        <v>24071</v>
      </c>
      <c r="R45" s="20">
        <f t="shared" si="5"/>
        <v>31693</v>
      </c>
    </row>
    <row r="46" spans="1:18" ht="14.3" thickBot="1" x14ac:dyDescent="0.3">
      <c r="A46" s="1"/>
      <c r="B46" s="44" t="s">
        <v>36</v>
      </c>
      <c r="C46" s="51">
        <v>539</v>
      </c>
      <c r="D46" s="52">
        <v>765</v>
      </c>
      <c r="E46" s="52">
        <v>1214</v>
      </c>
      <c r="F46" s="53">
        <v>1194</v>
      </c>
      <c r="G46" s="42">
        <f t="shared" ref="G46:H46" si="7">IF(E46=0,"",SUM(E46/I46))</f>
        <v>0.69252709640616084</v>
      </c>
      <c r="H46" s="38">
        <f t="shared" si="7"/>
        <v>0.60949464012251153</v>
      </c>
      <c r="I46" s="28">
        <f t="shared" si="2"/>
        <v>1753</v>
      </c>
      <c r="J46" s="29">
        <f t="shared" si="3"/>
        <v>1959</v>
      </c>
      <c r="K46" s="51">
        <v>2321</v>
      </c>
      <c r="L46" s="52">
        <v>3792</v>
      </c>
      <c r="M46" s="52">
        <v>4946</v>
      </c>
      <c r="N46" s="53">
        <v>5094</v>
      </c>
      <c r="O46" s="45">
        <f t="shared" si="1"/>
        <v>0.68061098114765373</v>
      </c>
      <c r="P46" s="27">
        <f t="shared" si="1"/>
        <v>0.57326130992572588</v>
      </c>
      <c r="Q46" s="29">
        <f t="shared" si="4"/>
        <v>7267</v>
      </c>
      <c r="R46" s="30">
        <f t="shared" si="5"/>
        <v>8886</v>
      </c>
    </row>
    <row r="47" spans="1:18" s="3" customFormat="1" ht="14.3" thickBot="1" x14ac:dyDescent="0.3">
      <c r="C47" s="46">
        <f>SUM(C9:C46)</f>
        <v>9229</v>
      </c>
      <c r="D47" s="47">
        <f>SUM(D9:D46)</f>
        <v>10889</v>
      </c>
      <c r="E47" s="47">
        <f>SUM(E9:E46)</f>
        <v>15518</v>
      </c>
      <c r="F47" s="47">
        <f>SUM(F9:F46)</f>
        <v>20941</v>
      </c>
      <c r="G47" s="32">
        <f>E47/I47</f>
        <v>0.62706590697862363</v>
      </c>
      <c r="H47" s="39">
        <f t="shared" ref="H47" si="8">F47/J47</f>
        <v>0.65790135092679858</v>
      </c>
      <c r="I47" s="33">
        <f t="shared" si="2"/>
        <v>24747</v>
      </c>
      <c r="J47" s="34">
        <f t="shared" si="3"/>
        <v>31830</v>
      </c>
      <c r="K47" s="31">
        <f>SUM(K9:K46)</f>
        <v>45344</v>
      </c>
      <c r="L47" s="31">
        <f>SUM(L9:L46)</f>
        <v>57817</v>
      </c>
      <c r="M47" s="31">
        <f>SUM(M9:M46)</f>
        <v>80341</v>
      </c>
      <c r="N47" s="31">
        <f>SUM(N9:N46)</f>
        <v>110065</v>
      </c>
      <c r="O47" s="32">
        <f>M47/Q47</f>
        <v>0.63922504674384373</v>
      </c>
      <c r="P47" s="32">
        <f t="shared" ref="P47" si="9">N47/R47</f>
        <v>0.65560929700623061</v>
      </c>
      <c r="Q47" s="34">
        <f t="shared" si="4"/>
        <v>125685</v>
      </c>
      <c r="R47" s="34">
        <f t="shared" si="5"/>
        <v>167882</v>
      </c>
    </row>
    <row r="48" spans="1:18" ht="14.3" x14ac:dyDescent="0.25">
      <c r="C48" s="8"/>
      <c r="D48" s="8"/>
      <c r="E48" s="8"/>
      <c r="F48" s="8"/>
      <c r="H48" s="9"/>
      <c r="I48" s="9"/>
      <c r="J48" s="9"/>
      <c r="K48" s="10"/>
      <c r="L48" s="10"/>
      <c r="M48" s="10"/>
      <c r="N48" s="10"/>
    </row>
  </sheetData>
  <mergeCells count="10">
    <mergeCell ref="Q6:R6"/>
    <mergeCell ref="I6:J6"/>
    <mergeCell ref="C5:J5"/>
    <mergeCell ref="K5:R5"/>
    <mergeCell ref="M6:N6"/>
    <mergeCell ref="O6:P6"/>
    <mergeCell ref="C6:D6"/>
    <mergeCell ref="E6:F6"/>
    <mergeCell ref="G6:H6"/>
    <mergeCell ref="K6:L6"/>
  </mergeCells>
  <phoneticPr fontId="2" type="noConversion"/>
  <pageMargins left="0.70866141732283472" right="0.70866141732283472" top="0.39370078740157483" bottom="0.74803149606299213" header="0.31496062992125984" footer="0.31496062992125984"/>
  <pageSetup paperSize="9" scale="83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K10-2006 inkl bilföretag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Herbert Kovacs</dc:creator>
  <cp:lastModifiedBy>Windows User</cp:lastModifiedBy>
  <cp:lastPrinted>2020-03-01T20:49:13Z</cp:lastPrinted>
  <dcterms:created xsi:type="dcterms:W3CDTF">2009-09-29T12:11:43Z</dcterms:created>
  <dcterms:modified xsi:type="dcterms:W3CDTF">2020-07-01T05:20:06Z</dcterms:modified>
</cp:coreProperties>
</file>