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Registrations!$E$394</definedName>
    <definedName name="CntPeriodPrevYear">Registrations!$F$394</definedName>
    <definedName name="CntPrevYear">Registrations!#REF!</definedName>
    <definedName name="CntPrevYearAck">Registrations!$K$394</definedName>
    <definedName name="CntYearAck">Registrations!$J$394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Registrations!$B$395</definedName>
  </definedNames>
  <calcPr calcId="145621"/>
</workbook>
</file>

<file path=xl/calcChain.xml><?xml version="1.0" encoding="utf-8"?>
<calcChain xmlns="http://schemas.openxmlformats.org/spreadsheetml/2006/main">
  <c r="K394" i="3" l="1"/>
  <c r="N391" i="3" s="1"/>
  <c r="J394" i="3"/>
  <c r="M379" i="3" s="1"/>
  <c r="F394" i="3"/>
  <c r="I373" i="3" s="1"/>
  <c r="E394" i="3"/>
  <c r="I392" i="3"/>
  <c r="H392" i="3"/>
  <c r="N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H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H373" i="3"/>
  <c r="N373" i="3"/>
  <c r="M373" i="3"/>
  <c r="C373" i="3"/>
  <c r="L373" i="3"/>
  <c r="G373" i="3"/>
  <c r="I372" i="3"/>
  <c r="H372" i="3"/>
  <c r="N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2" i="3" l="1"/>
  <c r="I382" i="3"/>
  <c r="N386" i="3"/>
  <c r="N390" i="3"/>
  <c r="N381" i="3"/>
  <c r="N383" i="3"/>
  <c r="N385" i="3"/>
  <c r="N387" i="3"/>
  <c r="N389" i="3"/>
  <c r="M370" i="3"/>
  <c r="M372" i="3"/>
  <c r="M375" i="3"/>
  <c r="M377" i="3"/>
  <c r="I315" i="3"/>
  <c r="I319" i="3"/>
  <c r="I321" i="3"/>
  <c r="I323" i="3"/>
  <c r="I325" i="3"/>
  <c r="I327" i="3"/>
  <c r="I329" i="3"/>
  <c r="I331" i="3"/>
  <c r="I333" i="3"/>
  <c r="I337" i="3"/>
  <c r="I339" i="3"/>
  <c r="I347" i="3"/>
  <c r="I353" i="3"/>
  <c r="I357" i="3"/>
  <c r="I361" i="3"/>
  <c r="H3" i="3"/>
  <c r="H4" i="3"/>
  <c r="E395" i="3"/>
  <c r="G395" i="3"/>
  <c r="J395" i="3"/>
  <c r="L395" i="3"/>
</calcChain>
</file>

<file path=xl/sharedStrings.xml><?xml version="1.0" encoding="utf-8"?>
<sst xmlns="http://schemas.openxmlformats.org/spreadsheetml/2006/main" count="494" uniqueCount="427">
  <si>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</si>
  <si>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</si>
  <si>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</si>
  <si>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</si>
  <si>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</si>
  <si>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</si>
  <si>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</si>
  <si>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</si>
  <si>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</si>
  <si>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</si>
  <si>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</si>
  <si>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</si>
  <si>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</si>
  <si>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</si>
  <si>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</si>
  <si>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</si>
  <si>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</si>
  <si>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</si>
  <si>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</si>
  <si>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</si>
  <si>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</si>
  <si>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</si>
  <si>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</si>
  <si>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</si>
  <si>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</si>
  <si>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</si>
  <si>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</si>
  <si>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</si>
  <si>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</si>
  <si>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</si>
  <si>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</si>
  <si>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</si>
  <si>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</si>
  <si>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T-cross</t>
  </si>
  <si>
    <t>Caddy</t>
  </si>
  <si>
    <t>Touareg</t>
  </si>
  <si>
    <t>Sharan</t>
  </si>
  <si>
    <t>Arteon</t>
  </si>
  <si>
    <t>Touran</t>
  </si>
  <si>
    <t>Caravelle</t>
  </si>
  <si>
    <t>Multivan</t>
  </si>
  <si>
    <t>UP!</t>
  </si>
  <si>
    <t>Kombi</t>
  </si>
  <si>
    <t>Beetle</t>
  </si>
  <si>
    <t>Crafter</t>
  </si>
  <si>
    <t>3(3)</t>
  </si>
  <si>
    <t>Kia</t>
  </si>
  <si>
    <t>Niro</t>
  </si>
  <si>
    <t>Cee'd</t>
  </si>
  <si>
    <t>Optima</t>
  </si>
  <si>
    <t>Picanto</t>
  </si>
  <si>
    <t>Sportage</t>
  </si>
  <si>
    <t>Stonic</t>
  </si>
  <si>
    <t>RIO</t>
  </si>
  <si>
    <t>Soul</t>
  </si>
  <si>
    <t>Sorento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</si>
  <si>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</si>
  <si>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</si>
  <si>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</si>
  <si>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</si>
  <si>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</si>
  <si>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</si>
  <si>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</si>
  <si>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</si>
  <si>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</si>
  <si>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</si>
  <si>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</si>
  <si>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Auris</t>
  </si>
  <si>
    <t>Proace verso</t>
  </si>
  <si>
    <t>Camry</t>
  </si>
  <si>
    <t>Landcruiser</t>
  </si>
  <si>
    <t>Verso</t>
  </si>
  <si>
    <t>Supra</t>
  </si>
  <si>
    <t>Gt86</t>
  </si>
  <si>
    <t>Avensis</t>
  </si>
  <si>
    <t>5(6)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</si>
  <si>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</si>
  <si>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</si>
  <si>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</si>
  <si>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</si>
  <si>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</si>
  <si>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</si>
  <si>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</si>
  <si>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</si>
  <si>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GLE</t>
  </si>
  <si>
    <t>GLA</t>
  </si>
  <si>
    <t>GT</t>
  </si>
  <si>
    <t>Vito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</si>
  <si>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</si>
  <si>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</si>
  <si>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</si>
  <si>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</si>
  <si>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</si>
  <si>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</si>
  <si>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</si>
  <si>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</si>
  <si>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</si>
  <si>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</si>
  <si>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</si>
  <si>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6(5)</t>
  </si>
  <si>
    <t>BMW</t>
  </si>
  <si>
    <t>3-serie</t>
  </si>
  <si>
    <t>5-serie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</si>
  <si>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</si>
  <si>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</si>
  <si>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</si>
  <si>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</si>
  <si>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</si>
  <si>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</si>
  <si>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</si>
  <si>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</si>
  <si>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</si>
  <si>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Z4</t>
  </si>
  <si>
    <t>X7</t>
  </si>
  <si>
    <t>8-serie</t>
  </si>
  <si>
    <t>6-serie</t>
  </si>
  <si>
    <t>7-serie</t>
  </si>
  <si>
    <t>X6</t>
  </si>
  <si>
    <t>I8</t>
  </si>
  <si>
    <t>7(7)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</si>
  <si>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</si>
  <si>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</si>
  <si>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</si>
  <si>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</si>
  <si>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</si>
  <si>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</si>
  <si>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</si>
  <si>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</si>
  <si>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</si>
  <si>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E-tron</t>
  </si>
  <si>
    <t>Q8</t>
  </si>
  <si>
    <t>Q7</t>
  </si>
  <si>
    <t>A7</t>
  </si>
  <si>
    <t>TT</t>
  </si>
  <si>
    <t>S6</t>
  </si>
  <si>
    <t>A8</t>
  </si>
  <si>
    <t>R8</t>
  </si>
  <si>
    <t>S3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</si>
  <si>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</si>
  <si>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</si>
  <si>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</si>
  <si>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</si>
  <si>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</si>
  <si>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</si>
  <si>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</si>
  <si>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</si>
  <si>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</si>
  <si>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</si>
  <si>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</si>
  <si>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</si>
  <si>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</si>
  <si>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</si>
  <si>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9(10)</t>
  </si>
  <si>
    <t>Renault</t>
  </si>
  <si>
    <t>Clio</t>
  </si>
  <si>
    <t>Captur</t>
  </si>
  <si>
    <t>ZOE</t>
  </si>
  <si>
    <t>Megane</t>
  </si>
  <si>
    <t>Kadjar</t>
  </si>
  <si>
    <t>Trafic</t>
  </si>
  <si>
    <t>Koleos</t>
  </si>
  <si>
    <t>Master</t>
  </si>
  <si>
    <t>Talisman</t>
  </si>
  <si>
    <t>Scenic</t>
  </si>
  <si>
    <t>Espace</t>
  </si>
  <si>
    <t>10(14)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</si>
  <si>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</si>
  <si>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</si>
  <si>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</si>
  <si>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</si>
  <si>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</si>
  <si>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</si>
  <si>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</si>
  <si>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</si>
  <si>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11(11)</t>
  </si>
  <si>
    <t>Peugeot</t>
  </si>
  <si>
    <t>Expert</t>
  </si>
  <si>
    <t>Rifter</t>
  </si>
  <si>
    <t>Boxer</t>
  </si>
  <si>
    <t>Partner</t>
  </si>
  <si>
    <t>ION</t>
  </si>
  <si>
    <t>12(12)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</si>
  <si>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</si>
  <si>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</si>
  <si>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</si>
  <si>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</si>
  <si>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</si>
  <si>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</si>
  <si>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</si>
  <si>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</si>
  <si>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</si>
  <si>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Transit custom</t>
  </si>
  <si>
    <t>Tourneo custom</t>
  </si>
  <si>
    <t>Galaxy</t>
  </si>
  <si>
    <t>Tourneo connect</t>
  </si>
  <si>
    <t>Edge</t>
  </si>
  <si>
    <t>C-max</t>
  </si>
  <si>
    <t>Grand c-max</t>
  </si>
  <si>
    <t>Tourneo courier</t>
  </si>
  <si>
    <t>KA</t>
  </si>
  <si>
    <t>B-max</t>
  </si>
  <si>
    <t>13(9)</t>
  </si>
  <si>
    <t>Nissan</t>
  </si>
  <si>
    <t>Qashqai</t>
  </si>
  <si>
    <t>Leaf</t>
  </si>
  <si>
    <t>Juke</t>
  </si>
  <si>
    <t>Micra</t>
  </si>
  <si>
    <t>X-trail</t>
  </si>
  <si>
    <t>Nv200</t>
  </si>
  <si>
    <t>Nv300</t>
  </si>
  <si>
    <t>Nv400</t>
  </si>
  <si>
    <t>370 z</t>
  </si>
  <si>
    <t>Gt-r</t>
  </si>
  <si>
    <t>Pulsar</t>
  </si>
  <si>
    <t>Note</t>
  </si>
  <si>
    <t>14(13)</t>
  </si>
  <si>
    <t>Fiat</t>
  </si>
  <si>
    <t>Ducato</t>
  </si>
  <si>
    <t>Tipo</t>
  </si>
  <si>
    <t>500x</t>
  </si>
  <si>
    <t>Panda</t>
  </si>
  <si>
    <t>500l</t>
  </si>
  <si>
    <t>Abarth</t>
  </si>
  <si>
    <t>Doblo</t>
  </si>
  <si>
    <t>Coupe</t>
  </si>
  <si>
    <t>Talento</t>
  </si>
  <si>
    <t>15(21)</t>
  </si>
  <si>
    <t>Mitsubishi</t>
  </si>
  <si>
    <t>Outlander</t>
  </si>
  <si>
    <t>Eclipse</t>
  </si>
  <si>
    <t>ASX</t>
  </si>
  <si>
    <t>Space star</t>
  </si>
  <si>
    <t>Pajero</t>
  </si>
  <si>
    <t>17(17)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</si>
  <si>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</si>
  <si>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</si>
  <si>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</si>
  <si>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</si>
  <si>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</si>
  <si>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</si>
  <si>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</si>
  <si>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</si>
  <si>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</si>
  <si>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</si>
  <si>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</si>
  <si>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</si>
  <si>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18(16)</t>
  </si>
  <si>
    <t>Mazda</t>
  </si>
  <si>
    <t>Cx-5</t>
  </si>
  <si>
    <t>Cx-3</t>
  </si>
  <si>
    <t>Mazda3</t>
  </si>
  <si>
    <t>Mazda6</t>
  </si>
  <si>
    <t>Mazda2</t>
  </si>
  <si>
    <t>MX5</t>
  </si>
  <si>
    <t>Cx-30</t>
  </si>
  <si>
    <t>19(20)</t>
  </si>
  <si>
    <t>Dacia</t>
  </si>
  <si>
    <t>Duster</t>
  </si>
  <si>
    <t>Sandero</t>
  </si>
  <si>
    <t>Logan</t>
  </si>
  <si>
    <t>Lodgy</t>
  </si>
  <si>
    <t>20(18)</t>
  </si>
  <si>
    <t>Subaru</t>
  </si>
  <si>
    <t>Outback</t>
  </si>
  <si>
    <t>XV</t>
  </si>
  <si>
    <t>Impreza</t>
  </si>
  <si>
    <t>Forester</t>
  </si>
  <si>
    <t>Levorg</t>
  </si>
  <si>
    <t>BRZ</t>
  </si>
  <si>
    <t>21(23)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</si>
  <si>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</si>
  <si>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</si>
  <si>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</si>
  <si>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</si>
  <si>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</si>
  <si>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</si>
  <si>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</si>
  <si>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</si>
  <si>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</si>
  <si>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</si>
  <si>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</si>
  <si>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</si>
  <si>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</si>
  <si>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</si>
  <si>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</si>
  <si>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</si>
  <si>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</si>
  <si>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</si>
  <si>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</si>
  <si>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</si>
  <si>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</si>
  <si>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</si>
  <si>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</si>
  <si>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Insignia</t>
  </si>
  <si>
    <t>Astra</t>
  </si>
  <si>
    <t>Crossland x</t>
  </si>
  <si>
    <t>Mokka</t>
  </si>
  <si>
    <t>Zafira</t>
  </si>
  <si>
    <t>Vivaro</t>
  </si>
  <si>
    <t>Movano</t>
  </si>
  <si>
    <t>Adam</t>
  </si>
  <si>
    <t>Combo</t>
  </si>
  <si>
    <t>Karl</t>
  </si>
  <si>
    <t>Cascada</t>
  </si>
  <si>
    <t>24(22)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</si>
  <si>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</si>
  <si>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</si>
  <si>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</si>
  <si>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</si>
  <si>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</si>
  <si>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</si>
  <si>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</si>
  <si>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</si>
  <si>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</si>
  <si>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</si>
  <si>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</si>
  <si>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</si>
  <si>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</si>
  <si>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</si>
  <si>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</si>
  <si>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</si>
  <si>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</si>
  <si>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Panamera</t>
  </si>
  <si>
    <t>Cayenne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</si>
  <si>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</si>
  <si>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</si>
  <si>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</si>
  <si>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</si>
  <si>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</si>
  <si>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</si>
  <si>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</si>
  <si>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</si>
  <si>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</si>
  <si>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XF</t>
  </si>
  <si>
    <t>I-pace</t>
  </si>
  <si>
    <t>XE</t>
  </si>
  <si>
    <t>XJ</t>
  </si>
  <si>
    <t>F</t>
  </si>
  <si>
    <t>29(29)</t>
  </si>
  <si>
    <t>Jeep</t>
  </si>
  <si>
    <t>Compass</t>
  </si>
  <si>
    <t>Wrangler</t>
  </si>
  <si>
    <t>Grand cherokee</t>
  </si>
  <si>
    <t>Renegade</t>
  </si>
  <si>
    <t>Cherokee</t>
  </si>
  <si>
    <t>30(31)</t>
  </si>
  <si>
    <t>Land Rover</t>
  </si>
  <si>
    <t>Evoque</t>
  </si>
  <si>
    <t>Discvry</t>
  </si>
  <si>
    <t>Velar</t>
  </si>
  <si>
    <t>Discovery</t>
  </si>
  <si>
    <t>31(27)</t>
  </si>
  <si>
    <t>Alfa Romeo</t>
  </si>
  <si>
    <t>Giulia</t>
  </si>
  <si>
    <t>Stelvio</t>
  </si>
  <si>
    <t>Giulietta</t>
  </si>
  <si>
    <t>32(33)</t>
  </si>
  <si>
    <t>Chevrolet</t>
  </si>
  <si>
    <t>Camaro</t>
  </si>
  <si>
    <t>Övriga</t>
  </si>
  <si>
    <t>Corvette</t>
  </si>
  <si>
    <t>33(36)</t>
  </si>
  <si>
    <t>LR / Land Rover</t>
  </si>
  <si>
    <t>/ range rover</t>
  </si>
  <si>
    <t>34(34)</t>
  </si>
  <si>
    <t>Fabrikat</t>
  </si>
  <si>
    <t>35(41)</t>
  </si>
  <si>
    <t>DS</t>
  </si>
  <si>
    <t>36(37)</t>
  </si>
  <si>
    <t>Ferrari</t>
  </si>
  <si>
    <t>37(42)</t>
  </si>
  <si>
    <t>Amatörbygge</t>
  </si>
  <si>
    <t>38(38)</t>
  </si>
  <si>
    <t>Iveco</t>
  </si>
  <si>
    <t>Daily</t>
  </si>
  <si>
    <t>39(40)</t>
  </si>
  <si>
    <t>Lamborghini</t>
  </si>
  <si>
    <t>40(35)</t>
  </si>
  <si>
    <t>Cadillac</t>
  </si>
  <si>
    <t>ATS</t>
  </si>
  <si>
    <t>CTS</t>
  </si>
  <si>
    <t>Escalade</t>
  </si>
  <si>
    <t>SRX</t>
  </si>
  <si>
    <t>CT6</t>
  </si>
  <si>
    <t>41(39)</t>
  </si>
  <si>
    <t>Bentley</t>
  </si>
  <si>
    <t>Continental</t>
  </si>
  <si>
    <t>Bentayga</t>
  </si>
  <si>
    <t>Mulsanne</t>
  </si>
  <si>
    <t>42(44)</t>
  </si>
  <si>
    <t>Morgan</t>
  </si>
  <si>
    <t>43(51)</t>
  </si>
  <si>
    <t>Alpine</t>
  </si>
  <si>
    <t>A110</t>
  </si>
  <si>
    <t>44(50)</t>
  </si>
  <si>
    <t>Smart</t>
  </si>
  <si>
    <t>45(47)</t>
  </si>
  <si>
    <t>Aston Martin</t>
  </si>
  <si>
    <t>Martin</t>
  </si>
  <si>
    <t>46(46)</t>
  </si>
  <si>
    <t>Lotus</t>
  </si>
  <si>
    <t>47(53)</t>
  </si>
  <si>
    <t>Man</t>
  </si>
  <si>
    <t>Chassi husbil</t>
  </si>
  <si>
    <t>48(43)</t>
  </si>
  <si>
    <t>Maserati</t>
  </si>
  <si>
    <t>49(52)</t>
  </si>
  <si>
    <t>Dodge</t>
  </si>
  <si>
    <t>Challenger</t>
  </si>
  <si>
    <t>50(30)</t>
  </si>
  <si>
    <t>Ssangyong</t>
  </si>
  <si>
    <t>XLV</t>
  </si>
  <si>
    <t>Tivoli</t>
  </si>
  <si>
    <t>Korando</t>
  </si>
  <si>
    <t>Rexton</t>
  </si>
  <si>
    <t>Rodius</t>
  </si>
  <si>
    <t>51(45)</t>
  </si>
  <si>
    <t>Nevs</t>
  </si>
  <si>
    <t>52(48)</t>
  </si>
  <si>
    <t>Lada</t>
  </si>
  <si>
    <t>53(49)</t>
  </si>
  <si>
    <t>Rolls-royce</t>
  </si>
  <si>
    <t>Wraith</t>
  </si>
  <si>
    <t>Dawn</t>
  </si>
  <si>
    <t>Personbilar nyregistreringar augusti 2019</t>
  </si>
  <si>
    <t>2019-08-01 -&gt; 2019-08-31</t>
  </si>
  <si>
    <t>augusti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</si>
</sst>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20.272384352744588</c:v>
                </c:pt>
                <c:pt idx="1">
                  <c:v>16.253611300372643</c:v>
                </c:pt>
                <c:pt idx="2">
                  <c:v>5.927671220362595</c:v>
                </c:pt>
                <c:pt idx="3">
                  <c:v>5.9227229299969171</c:v>
                </c:pt>
                <c:pt idx="4">
                  <c:v>5.0457336221104843</c:v>
                </c:pt>
                <c:pt idx="5">
                  <c:v>5.3612822923526071</c:v>
                </c:pt>
                <c:pt idx="6">
                  <c:v>5.0404046940243683</c:v>
                </c:pt>
                <c:pt idx="7">
                  <c:v>4.7058241377604038</c:v>
                </c:pt>
                <c:pt idx="8">
                  <c:v>3.3362896196287259</c:v>
                </c:pt>
                <c:pt idx="9">
                  <c:v>1.9637099997335534</c:v>
                </c:pt>
                <c:pt idx="10">
                  <c:v>3.0873525504630459</c:v>
                </c:pt>
                <c:pt idx="11">
                  <c:v>2.6743606237890964</c:v>
                </c:pt>
                <c:pt idx="12">
                  <c:v>3.3709276521884766</c:v>
                </c:pt>
                <c:pt idx="13">
                  <c:v>2.6598963904124973</c:v>
                </c:pt>
                <c:pt idx="14">
                  <c:v>1.0197284530502404</c:v>
                </c:pt>
                <c:pt idx="15">
                  <c:v>1.4574618315525831</c:v>
                </c:pt>
                <c:pt idx="16">
                  <c:v>1.5099898369728644</c:v>
                </c:pt>
                <c:pt idx="17">
                  <c:v>1.2347887650970435</c:v>
                </c:pt>
                <c:pt idx="18">
                  <c:v>1.3524058207120209</c:v>
                </c:pt>
                <c:pt idx="19">
                  <c:v>0.79477156027207974</c:v>
                </c:pt>
                <c:pt idx="20">
                  <c:v>1.2519174625167004</c:v>
                </c:pt>
                <c:pt idx="21">
                  <c:v>1.6527289821366717</c:v>
                </c:pt>
                <c:pt idx="22">
                  <c:v>0.84882211657410833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18.128551779056721</c:v>
                </c:pt>
                <c:pt idx="1">
                  <c:v>12.604064864082238</c:v>
                </c:pt>
                <c:pt idx="2">
                  <c:v>7.6388134795670899</c:v>
                </c:pt>
                <c:pt idx="3">
                  <c:v>6.4212545698049004</c:v>
                </c:pt>
                <c:pt idx="4">
                  <c:v>5.8425634343214972</c:v>
                </c:pt>
                <c:pt idx="5">
                  <c:v>5.7869113548340394</c:v>
                </c:pt>
                <c:pt idx="6">
                  <c:v>5.711803670322511</c:v>
                </c:pt>
                <c:pt idx="7">
                  <c:v>5.4837658812031709</c:v>
                </c:pt>
                <c:pt idx="8">
                  <c:v>3.4920548738552868</c:v>
                </c:pt>
                <c:pt idx="9">
                  <c:v>2.8590690266768015</c:v>
                </c:pt>
                <c:pt idx="10">
                  <c:v>2.6717522713287725</c:v>
                </c:pt>
                <c:pt idx="11">
                  <c:v>2.59392985123249</c:v>
                </c:pt>
                <c:pt idx="12">
                  <c:v>2.1559525102255042</c:v>
                </c:pt>
                <c:pt idx="13">
                  <c:v>1.9238426177290331</c:v>
                </c:pt>
                <c:pt idx="14">
                  <c:v>1.863665978933652</c:v>
                </c:pt>
                <c:pt idx="15">
                  <c:v>1.5989792594201326</c:v>
                </c:pt>
                <c:pt idx="16">
                  <c:v>1.5229666630470193</c:v>
                </c:pt>
                <c:pt idx="17">
                  <c:v>1.4958193071994788</c:v>
                </c:pt>
                <c:pt idx="18">
                  <c:v>1.1854345386759331</c:v>
                </c:pt>
                <c:pt idx="19">
                  <c:v>1.0985629999638036</c:v>
                </c:pt>
                <c:pt idx="20">
                  <c:v>1.0533174068845694</c:v>
                </c:pt>
                <c:pt idx="21">
                  <c:v>0.88002678539110291</c:v>
                </c:pt>
                <c:pt idx="22">
                  <c:v>0.8515220617511855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2594816"/>
        <c:axId val="102608896"/>
        <c:axId val="0"/>
      </c:bar3DChart>
      <c:catAx>
        <c:axId val="102594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2608896"/>
        <c:crosses val="autoZero"/>
        <c:auto val="0"/>
        <c:lblAlgn val="ctr"/>
        <c:lblOffset val="100"/>
        <c:noMultiLvlLbl val="0"/>
      </c:catAx>
      <c:valAx>
        <c:axId val="10260889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259481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Mitsubishi</c:v>
                </c:pt>
                <c:pt idx="2">
                  <c:v>Subaru</c:v>
                </c:pt>
                <c:pt idx="3">
                  <c:v>Dacia</c:v>
                </c:pt>
                <c:pt idx="4">
                  <c:v>Fiat</c:v>
                </c:pt>
                <c:pt idx="5">
                  <c:v>Mazda</c:v>
                </c:pt>
                <c:pt idx="6">
                  <c:v>Toyota</c:v>
                </c:pt>
                <c:pt idx="7">
                  <c:v>Seat</c:v>
                </c:pt>
                <c:pt idx="8">
                  <c:v>Skoda</c:v>
                </c:pt>
                <c:pt idx="9">
                  <c:v>Mini</c:v>
                </c:pt>
                <c:pt idx="10">
                  <c:v>Volvo</c:v>
                </c:pt>
                <c:pt idx="11">
                  <c:v>Peugeot</c:v>
                </c:pt>
                <c:pt idx="12">
                  <c:v>BMW</c:v>
                </c:pt>
                <c:pt idx="13">
                  <c:v>Nissan</c:v>
                </c:pt>
                <c:pt idx="14">
                  <c:v>Mercedes</c:v>
                </c:pt>
                <c:pt idx="15">
                  <c:v>Renault</c:v>
                </c:pt>
                <c:pt idx="16">
                  <c:v>Kia</c:v>
                </c:pt>
                <c:pt idx="17">
                  <c:v>Opel</c:v>
                </c:pt>
                <c:pt idx="18">
                  <c:v>Ford</c:v>
                </c:pt>
                <c:pt idx="19">
                  <c:v>Citroen</c:v>
                </c:pt>
                <c:pt idx="20">
                  <c:v>Honda</c:v>
                </c:pt>
                <c:pt idx="21">
                  <c:v>Audi</c:v>
                </c:pt>
                <c:pt idx="22">
                  <c:v>VW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382.40740740740739</c:v>
                </c:pt>
                <c:pt idx="1">
                  <c:v>228.46153846153845</c:v>
                </c:pt>
                <c:pt idx="2">
                  <c:v>150.96774193548387</c:v>
                </c:pt>
                <c:pt idx="3">
                  <c:v>117.69662921348313</c:v>
                </c:pt>
                <c:pt idx="4">
                  <c:v>100</c:v>
                </c:pt>
                <c:pt idx="5">
                  <c:v>84.410646387832699</c:v>
                </c:pt>
                <c:pt idx="6">
                  <c:v>46.42140468227425</c:v>
                </c:pt>
                <c:pt idx="7">
                  <c:v>45.91836734693878</c:v>
                </c:pt>
                <c:pt idx="8">
                  <c:v>44.006849315068493</c:v>
                </c:pt>
                <c:pt idx="9">
                  <c:v>40.869565217391305</c:v>
                </c:pt>
                <c:pt idx="10">
                  <c:v>34.393251135626215</c:v>
                </c:pt>
                <c:pt idx="11">
                  <c:v>28.528528528528529</c:v>
                </c:pt>
                <c:pt idx="12">
                  <c:v>27.004909983633389</c:v>
                </c:pt>
                <c:pt idx="13">
                  <c:v>22.603719599427755</c:v>
                </c:pt>
                <c:pt idx="14">
                  <c:v>22.014051522248241</c:v>
                </c:pt>
                <c:pt idx="15">
                  <c:v>21.690590111642745</c:v>
                </c:pt>
                <c:pt idx="16">
                  <c:v>16.297060340381638</c:v>
                </c:pt>
                <c:pt idx="17">
                  <c:v>7.4561403508771926</c:v>
                </c:pt>
                <c:pt idx="18">
                  <c:v>4.4563279857397502</c:v>
                </c:pt>
                <c:pt idx="19">
                  <c:v>1.0928961748633881</c:v>
                </c:pt>
                <c:pt idx="20">
                  <c:v>-6.4377682403433472</c:v>
                </c:pt>
                <c:pt idx="21">
                  <c:v>-7.5363825363825372</c:v>
                </c:pt>
                <c:pt idx="22">
                  <c:v>-27.069536423841061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4538880"/>
        <c:axId val="104540416"/>
        <c:axId val="0"/>
      </c:bar3DChart>
      <c:catAx>
        <c:axId val="10453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4540416"/>
        <c:crosses val="autoZero"/>
        <c:auto val="0"/>
        <c:lblAlgn val="ctr"/>
        <c:lblOffset val="100"/>
        <c:noMultiLvlLbl val="0"/>
      </c:catAx>
      <c:valAx>
        <c:axId val="10454041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453888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88900</xdr:rowOff>
    </xdr:from>
    <xdr:to>
      <xdr:col>1</xdr:col>
      <xdr:colOff>596900</xdr:colOff>
      <xdr:row>6</xdr:row>
      <xdr:rowOff>25400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50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9</xdr:row>
      <xdr:rowOff>165100</xdr:rowOff>
    </xdr:from>
    <xdr:to>
      <xdr:col>2</xdr:col>
      <xdr:colOff>393700</xdr:colOff>
      <xdr:row>11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87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101600</xdr:rowOff>
    </xdr:from>
    <xdr:to>
      <xdr:col>3</xdr:col>
      <xdr:colOff>190500</xdr:colOff>
      <xdr:row>22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0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0</xdr:rowOff>
    </xdr:from>
    <xdr:to>
      <xdr:col>3</xdr:col>
      <xdr:colOff>596900</xdr:colOff>
      <xdr:row>23</xdr:row>
      <xdr:rowOff>165100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25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88900</xdr:rowOff>
    </xdr:from>
    <xdr:to>
      <xdr:col>5</xdr:col>
      <xdr:colOff>190500</xdr:colOff>
      <xdr:row>25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76200</xdr:rowOff>
    </xdr:from>
    <xdr:to>
      <xdr:col>5</xdr:col>
      <xdr:colOff>596900</xdr:colOff>
      <xdr:row>24</xdr:row>
      <xdr:rowOff>50800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88900</xdr:rowOff>
    </xdr:from>
    <xdr:to>
      <xdr:col>6</xdr:col>
      <xdr:colOff>393700</xdr:colOff>
      <xdr:row>25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</xdr:rowOff>
    </xdr:from>
    <xdr:to>
      <xdr:col>7</xdr:col>
      <xdr:colOff>190500</xdr:colOff>
      <xdr:row>27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6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139700</xdr:rowOff>
    </xdr:from>
    <xdr:to>
      <xdr:col>7</xdr:col>
      <xdr:colOff>596900</xdr:colOff>
      <xdr:row>29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28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139700</xdr:rowOff>
    </xdr:from>
    <xdr:to>
      <xdr:col>9</xdr:col>
      <xdr:colOff>596900</xdr:colOff>
      <xdr:row>28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092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114300</xdr:rowOff>
    </xdr:from>
    <xdr:to>
      <xdr:col>10</xdr:col>
      <xdr:colOff>393700</xdr:colOff>
      <xdr:row>29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29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30</xdr:row>
      <xdr:rowOff>88900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29</xdr:row>
      <xdr:rowOff>152400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6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424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1339.8636363636363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29477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425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-24.769522522015059</v>
      </c>
      <c r="E10" s="20">
        <v>4142</v>
      </c>
      <c r="F10" s="14">
        <v>3082</v>
      </c>
      <c r="G10" s="31">
        <f t="shared" ref="G10:G73" si="1">IF(F10=0,"",SUM(((E10-F10)/F10)*100))</f>
        <v>34.393251135626215</v>
      </c>
      <c r="H10" s="32">
        <f t="shared" ref="H10:H73" si="2">IF(E10=0,"",SUM((E10/CntPeriod)*100))</f>
        <v>14.051633476948128</v>
      </c>
      <c r="I10" s="33">
        <f t="shared" ref="I10:I73" si="3">IF(F10=0,"",SUM((F10/CntPeriodPrevYear)*100))</f>
        <v>12.492906364004865</v>
      </c>
      <c r="J10" s="20">
        <v>40067</v>
      </c>
      <c r="K10" s="14">
        <v>53259</v>
      </c>
      <c r="L10" s="31">
        <f t="shared" ref="L10:L73" si="4">IF(K10=0,"",SUM(((J10-K10)/K10)*100))</f>
        <v>-24.769522522015059</v>
      </c>
      <c r="M10" s="32">
        <f t="shared" ref="M10:M73" si="5">IF(J10=0,"",SUM((J10/CntYearAck)*100))</f>
        <v>18.128551779056721</v>
      </c>
      <c r="N10" s="34">
        <f t="shared" ref="N10:N73" si="6">IF(K10=0,"",SUM((K10/CntPrevYearAck)*100))</f>
        <v>20.272384352744588</v>
      </c>
    </row>
    <row r="11" spans="1:19" hidden="1" outlineLevel="1" x14ac:dyDescent="0.25">
      <c r="A11" s="36"/>
      <c r="B11" s="50" t="s">
        <v>19</v>
      </c>
      <c r="C11" s="42">
        <f t="shared" si="0"/>
        <v>17.965154503616041</v>
      </c>
      <c r="D11" s="48"/>
      <c r="E11" s="20">
        <v>1353</v>
      </c>
      <c r="F11" s="14">
        <v>858</v>
      </c>
      <c r="G11" s="49">
        <f t="shared" si="1"/>
        <v>57.692307692307686</v>
      </c>
      <c r="H11" s="33">
        <f t="shared" si="2"/>
        <v>4.5900193371102889</v>
      </c>
      <c r="I11" s="33">
        <f t="shared" si="3"/>
        <v>3.4779083907580057</v>
      </c>
      <c r="J11" s="20">
        <v>14354</v>
      </c>
      <c r="K11" s="14">
        <v>12168</v>
      </c>
      <c r="L11" s="49">
        <f t="shared" si="4"/>
        <v>17.965154503616041</v>
      </c>
      <c r="M11" s="33">
        <f t="shared" si="5"/>
        <v>6.4945524305932603</v>
      </c>
      <c r="N11" s="34">
        <f t="shared" si="6"/>
        <v>4.6315997822752237</v>
      </c>
    </row>
    <row r="12" spans="1:19" hidden="1" outlineLevel="1" x14ac:dyDescent="0.25">
      <c r="A12" s="36"/>
      <c r="B12" s="50" t="s">
        <v>20</v>
      </c>
      <c r="C12" s="42">
        <f t="shared" si="0"/>
        <v>-51.717447165556663</v>
      </c>
      <c r="D12" s="48"/>
      <c r="E12" s="20">
        <v>1035</v>
      </c>
      <c r="F12" s="14">
        <v>845</v>
      </c>
      <c r="G12" s="49">
        <f t="shared" si="1"/>
        <v>22.485207100591715</v>
      </c>
      <c r="H12" s="33">
        <f t="shared" si="2"/>
        <v>3.5112121314923499</v>
      </c>
      <c r="I12" s="33">
        <f t="shared" si="3"/>
        <v>3.4252128090798544</v>
      </c>
      <c r="J12" s="20">
        <v>9207</v>
      </c>
      <c r="K12" s="14">
        <v>19069</v>
      </c>
      <c r="L12" s="49">
        <f t="shared" si="4"/>
        <v>-51.717447165556663</v>
      </c>
      <c r="M12" s="33">
        <f t="shared" si="5"/>
        <v>4.1657617548050823</v>
      </c>
      <c r="N12" s="34">
        <f t="shared" si="6"/>
        <v>7.2583806910097177</v>
      </c>
    </row>
    <row r="13" spans="1:19" hidden="1" outlineLevel="1" x14ac:dyDescent="0.25">
      <c r="A13" s="36"/>
      <c r="B13" s="50" t="s">
        <v>21</v>
      </c>
      <c r="C13" s="42">
        <f t="shared" si="0"/>
        <v>-31.570077708079769</v>
      </c>
      <c r="D13" s="48"/>
      <c r="E13" s="20">
        <v>804</v>
      </c>
      <c r="F13" s="14">
        <v>357</v>
      </c>
      <c r="G13" s="49">
        <f t="shared" si="1"/>
        <v>125.21008403361344</v>
      </c>
      <c r="H13" s="33">
        <f t="shared" si="2"/>
        <v>2.7275502934491298</v>
      </c>
      <c r="I13" s="33">
        <f t="shared" si="3"/>
        <v>1.4471017430077016</v>
      </c>
      <c r="J13" s="20">
        <v>7309</v>
      </c>
      <c r="K13" s="14">
        <v>10681</v>
      </c>
      <c r="L13" s="49">
        <f t="shared" si="4"/>
        <v>-31.570077708079769</v>
      </c>
      <c r="M13" s="33">
        <f t="shared" si="5"/>
        <v>3.3070003981612186</v>
      </c>
      <c r="N13" s="34">
        <f t="shared" si="6"/>
        <v>4.065591491985673</v>
      </c>
    </row>
    <row r="14" spans="1:19" hidden="1" outlineLevel="1" x14ac:dyDescent="0.25">
      <c r="A14" s="36"/>
      <c r="B14" s="50" t="s">
        <v>22</v>
      </c>
      <c r="C14" s="42">
        <f t="shared" si="0"/>
        <v>-1.5885216500128105</v>
      </c>
      <c r="D14" s="48"/>
      <c r="E14" s="20">
        <v>360</v>
      </c>
      <c r="F14" s="14">
        <v>555</v>
      </c>
      <c r="G14" s="49">
        <f t="shared" si="1"/>
        <v>-35.135135135135137</v>
      </c>
      <c r="H14" s="33">
        <f t="shared" si="2"/>
        <v>1.2212911761712522</v>
      </c>
      <c r="I14" s="33">
        <f t="shared" si="3"/>
        <v>2.24969598702878</v>
      </c>
      <c r="J14" s="20">
        <v>3841</v>
      </c>
      <c r="K14" s="14">
        <v>3903</v>
      </c>
      <c r="L14" s="49">
        <f t="shared" si="4"/>
        <v>-1.5885216500128105</v>
      </c>
      <c r="M14" s="33">
        <f t="shared" si="5"/>
        <v>1.7378832301733811</v>
      </c>
      <c r="N14" s="34">
        <f t="shared" si="6"/>
        <v>1.4856290228649078</v>
      </c>
    </row>
    <row r="15" spans="1:19" hidden="1" outlineLevel="1" x14ac:dyDescent="0.25">
      <c r="A15" s="36"/>
      <c r="B15" s="50" t="s">
        <v>23</v>
      </c>
      <c r="C15" s="42">
        <f t="shared" si="0"/>
        <v>-31.634128705712222</v>
      </c>
      <c r="D15" s="48"/>
      <c r="E15" s="20">
        <v>274</v>
      </c>
      <c r="F15" s="14">
        <v>378</v>
      </c>
      <c r="G15" s="49">
        <f t="shared" si="1"/>
        <v>-27.513227513227513</v>
      </c>
      <c r="H15" s="33">
        <f t="shared" si="2"/>
        <v>0.92953828408589745</v>
      </c>
      <c r="I15" s="33">
        <f t="shared" si="3"/>
        <v>1.5322253749493313</v>
      </c>
      <c r="J15" s="20">
        <v>3782</v>
      </c>
      <c r="K15" s="14">
        <v>5532</v>
      </c>
      <c r="L15" s="49">
        <f t="shared" si="4"/>
        <v>-31.634128705712222</v>
      </c>
      <c r="M15" s="33">
        <f t="shared" si="5"/>
        <v>1.7111883302566331</v>
      </c>
      <c r="N15" s="34">
        <f t="shared" si="6"/>
        <v>2.1056878694564873</v>
      </c>
    </row>
    <row r="16" spans="1:19" hidden="1" outlineLevel="1" x14ac:dyDescent="0.25">
      <c r="A16" s="36"/>
      <c r="B16" s="50" t="s">
        <v>24</v>
      </c>
      <c r="C16" s="42">
        <f t="shared" si="0"/>
        <v>-17.114270668773038</v>
      </c>
      <c r="D16" s="48"/>
      <c r="E16" s="20">
        <v>316</v>
      </c>
      <c r="F16" s="14">
        <v>88</v>
      </c>
      <c r="G16" s="49">
        <f t="shared" si="1"/>
        <v>259.09090909090907</v>
      </c>
      <c r="H16" s="33">
        <f t="shared" si="2"/>
        <v>1.0720222546392104</v>
      </c>
      <c r="I16" s="33">
        <f t="shared" si="3"/>
        <v>0.35670855289825698</v>
      </c>
      <c r="J16" s="20">
        <v>1574</v>
      </c>
      <c r="K16" s="14">
        <v>1899</v>
      </c>
      <c r="L16" s="49">
        <f t="shared" si="4"/>
        <v>-17.114270668773038</v>
      </c>
      <c r="M16" s="33">
        <f t="shared" si="5"/>
        <v>0.71216563506714448</v>
      </c>
      <c r="N16" s="34">
        <f t="shared" si="6"/>
        <v>0.72283103110952085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4.0535062829347391E-3</v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2.6644640430577389E-3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-34.76265192852626</v>
      </c>
      <c r="D18" s="48"/>
      <c r="E18" s="20">
        <v>4405</v>
      </c>
      <c r="F18" s="14">
        <v>6040</v>
      </c>
      <c r="G18" s="49">
        <f t="shared" si="1"/>
        <v>-27.069536423841061</v>
      </c>
      <c r="H18" s="33">
        <f t="shared" si="2"/>
        <v>14.943854530651016</v>
      </c>
      <c r="I18" s="33">
        <f t="shared" si="3"/>
        <v>24.483177948925821</v>
      </c>
      <c r="J18" s="20">
        <v>27857</v>
      </c>
      <c r="K18" s="14">
        <v>42701</v>
      </c>
      <c r="L18" s="49">
        <f t="shared" si="4"/>
        <v>-34.76265192852626</v>
      </c>
      <c r="M18" s="33">
        <f t="shared" si="5"/>
        <v>12.604064864082238</v>
      </c>
      <c r="N18" s="34">
        <f t="shared" si="6"/>
        <v>16.253611300372643</v>
      </c>
    </row>
    <row r="19" spans="1:14" hidden="1" outlineLevel="1" x14ac:dyDescent="0.25">
      <c r="A19" s="36"/>
      <c r="B19" s="50" t="s">
        <v>28</v>
      </c>
      <c r="C19" s="42">
        <f t="shared" si="0"/>
        <v>-28.391741159718375</v>
      </c>
      <c r="D19" s="48"/>
      <c r="E19" s="20">
        <v>1433</v>
      </c>
      <c r="F19" s="14">
        <v>2010</v>
      </c>
      <c r="G19" s="49">
        <f t="shared" si="1"/>
        <v>-28.706467661691544</v>
      </c>
      <c r="H19" s="33">
        <f t="shared" si="2"/>
        <v>4.8614173762594568</v>
      </c>
      <c r="I19" s="33">
        <f t="shared" si="3"/>
        <v>8.147547628698824</v>
      </c>
      <c r="J19" s="20">
        <v>9052</v>
      </c>
      <c r="K19" s="14">
        <v>12641</v>
      </c>
      <c r="L19" s="49">
        <f t="shared" si="4"/>
        <v>-28.391741159718375</v>
      </c>
      <c r="M19" s="33">
        <f t="shared" si="5"/>
        <v>4.0956310855322693</v>
      </c>
      <c r="N19" s="34">
        <f t="shared" si="6"/>
        <v>4.8116414240418397</v>
      </c>
    </row>
    <row r="20" spans="1:14" hidden="1" outlineLevel="1" x14ac:dyDescent="0.25">
      <c r="A20" s="36"/>
      <c r="B20" s="50" t="s">
        <v>29</v>
      </c>
      <c r="C20" s="42">
        <f t="shared" si="0"/>
        <v>-27.888722151679556</v>
      </c>
      <c r="D20" s="48"/>
      <c r="E20" s="20">
        <v>875</v>
      </c>
      <c r="F20" s="14">
        <v>1251</v>
      </c>
      <c r="G20" s="49">
        <f t="shared" si="1"/>
        <v>-30.05595523581135</v>
      </c>
      <c r="H20" s="33">
        <f t="shared" si="2"/>
        <v>2.9684160531940158</v>
      </c>
      <c r="I20" s="33">
        <f t="shared" si="3"/>
        <v>5.0709363599513582</v>
      </c>
      <c r="J20" s="20">
        <v>6247</v>
      </c>
      <c r="K20" s="14">
        <v>8663</v>
      </c>
      <c r="L20" s="49">
        <f t="shared" si="4"/>
        <v>-27.888722151679556</v>
      </c>
      <c r="M20" s="33">
        <f t="shared" si="5"/>
        <v>2.8264921996597532</v>
      </c>
      <c r="N20" s="34">
        <f t="shared" si="6"/>
        <v>3.29746457214417</v>
      </c>
    </row>
    <row r="21" spans="1:14" hidden="1" outlineLevel="1" x14ac:dyDescent="0.25">
      <c r="A21" s="36"/>
      <c r="B21" s="50" t="s">
        <v>30</v>
      </c>
      <c r="C21" s="42">
        <f t="shared" si="0"/>
        <v>-63.722453314452608</v>
      </c>
      <c r="D21" s="48"/>
      <c r="E21" s="20">
        <v>597</v>
      </c>
      <c r="F21" s="14">
        <v>1279</v>
      </c>
      <c r="G21" s="49">
        <f t="shared" si="1"/>
        <v>-53.322908522283029</v>
      </c>
      <c r="H21" s="33">
        <f t="shared" si="2"/>
        <v>2.0253078671506599</v>
      </c>
      <c r="I21" s="33">
        <f t="shared" si="3"/>
        <v>5.1844345358735309</v>
      </c>
      <c r="J21" s="20">
        <v>4099</v>
      </c>
      <c r="K21" s="14">
        <v>11299</v>
      </c>
      <c r="L21" s="49">
        <f t="shared" si="4"/>
        <v>-63.722453314452608</v>
      </c>
      <c r="M21" s="33">
        <f t="shared" si="5"/>
        <v>1.854616860317805</v>
      </c>
      <c r="N21" s="34">
        <f t="shared" si="6"/>
        <v>4.3008256032156273</v>
      </c>
    </row>
    <row r="22" spans="1:14" hidden="1" outlineLevel="1" x14ac:dyDescent="0.25">
      <c r="A22" s="36"/>
      <c r="B22" s="50" t="s">
        <v>31</v>
      </c>
      <c r="C22" s="42">
        <f t="shared" si="0"/>
        <v>-42.084052964881977</v>
      </c>
      <c r="D22" s="48"/>
      <c r="E22" s="20">
        <v>301</v>
      </c>
      <c r="F22" s="14">
        <v>638</v>
      </c>
      <c r="G22" s="49">
        <f t="shared" si="1"/>
        <v>-52.82131661442007</v>
      </c>
      <c r="H22" s="33">
        <f t="shared" si="2"/>
        <v>1.0211351222987415</v>
      </c>
      <c r="I22" s="33">
        <f t="shared" si="3"/>
        <v>2.5861370085123632</v>
      </c>
      <c r="J22" s="20">
        <v>2012</v>
      </c>
      <c r="K22" s="14">
        <v>3474</v>
      </c>
      <c r="L22" s="49">
        <f t="shared" si="4"/>
        <v>-42.084052964881977</v>
      </c>
      <c r="M22" s="33">
        <f t="shared" si="5"/>
        <v>0.91034133275418971</v>
      </c>
      <c r="N22" s="34">
        <f t="shared" si="6"/>
        <v>1.3223354407975123</v>
      </c>
    </row>
    <row r="23" spans="1:14" hidden="1" outlineLevel="1" x14ac:dyDescent="0.25">
      <c r="A23" s="36"/>
      <c r="B23" s="50" t="s">
        <v>32</v>
      </c>
      <c r="C23" s="42">
        <f t="shared" si="0"/>
        <v>-31.48479427549195</v>
      </c>
      <c r="D23" s="48"/>
      <c r="E23" s="20">
        <v>225</v>
      </c>
      <c r="F23" s="14">
        <v>477</v>
      </c>
      <c r="G23" s="49">
        <f t="shared" si="1"/>
        <v>-52.830188679245282</v>
      </c>
      <c r="H23" s="33">
        <f t="shared" si="2"/>
        <v>0.76330698510703265</v>
      </c>
      <c r="I23" s="33">
        <f t="shared" si="3"/>
        <v>1.9335224969598701</v>
      </c>
      <c r="J23" s="20">
        <v>1532</v>
      </c>
      <c r="K23" s="14">
        <v>2236</v>
      </c>
      <c r="L23" s="49">
        <f t="shared" si="4"/>
        <v>-31.48479427549195</v>
      </c>
      <c r="M23" s="33">
        <f t="shared" si="5"/>
        <v>0.69316248597386609</v>
      </c>
      <c r="N23" s="34">
        <f t="shared" si="6"/>
        <v>0.85110594289672914</v>
      </c>
    </row>
    <row r="24" spans="1:14" hidden="1" outlineLevel="1" x14ac:dyDescent="0.25">
      <c r="A24" s="36"/>
      <c r="B24" s="50" t="s">
        <v>33</v>
      </c>
      <c r="C24" s="42" t="str">
        <f t="shared" si="0"/>
        <v/>
      </c>
      <c r="D24" s="48"/>
      <c r="E24" s="20">
        <v>635</v>
      </c>
      <c r="F24" s="14">
        <v>0</v>
      </c>
      <c r="G24" s="49" t="str">
        <f t="shared" si="1"/>
        <v/>
      </c>
      <c r="H24" s="33">
        <f t="shared" si="2"/>
        <v>2.1542219357465142</v>
      </c>
      <c r="I24" s="33" t="str">
        <f t="shared" si="3"/>
        <v/>
      </c>
      <c r="J24" s="20">
        <v>1438</v>
      </c>
      <c r="K24" s="14">
        <v>0</v>
      </c>
      <c r="L24" s="49" t="str">
        <f t="shared" si="4"/>
        <v/>
      </c>
      <c r="M24" s="33">
        <f t="shared" si="5"/>
        <v>0.65063162847938616</v>
      </c>
      <c r="N24" s="34" t="str">
        <f t="shared" si="6"/>
        <v/>
      </c>
    </row>
    <row r="25" spans="1:14" hidden="1" outlineLevel="1" x14ac:dyDescent="0.25">
      <c r="A25" s="36"/>
      <c r="B25" s="50" t="s">
        <v>34</v>
      </c>
      <c r="C25" s="42">
        <f t="shared" si="0"/>
        <v>10.72961373390558</v>
      </c>
      <c r="D25" s="48"/>
      <c r="E25" s="20">
        <v>96</v>
      </c>
      <c r="F25" s="14">
        <v>93</v>
      </c>
      <c r="G25" s="49">
        <f t="shared" si="1"/>
        <v>3.225806451612903</v>
      </c>
      <c r="H25" s="33">
        <f t="shared" si="2"/>
        <v>0.32567764697900059</v>
      </c>
      <c r="I25" s="33">
        <f t="shared" si="3"/>
        <v>0.37697608431293067</v>
      </c>
      <c r="J25" s="20">
        <v>1032</v>
      </c>
      <c r="K25" s="14">
        <v>932</v>
      </c>
      <c r="L25" s="49">
        <f t="shared" si="4"/>
        <v>10.72961373390558</v>
      </c>
      <c r="M25" s="33">
        <f t="shared" si="5"/>
        <v>0.46693452057769574</v>
      </c>
      <c r="N25" s="34">
        <f t="shared" si="6"/>
        <v>0.35475435544711609</v>
      </c>
    </row>
    <row r="26" spans="1:14" hidden="1" outlineLevel="1" x14ac:dyDescent="0.25">
      <c r="A26" s="36"/>
      <c r="B26" s="50" t="s">
        <v>35</v>
      </c>
      <c r="C26" s="42">
        <f t="shared" si="0"/>
        <v>1.782178217821782</v>
      </c>
      <c r="D26" s="48"/>
      <c r="E26" s="20">
        <v>50</v>
      </c>
      <c r="F26" s="14">
        <v>37</v>
      </c>
      <c r="G26" s="49">
        <f t="shared" si="1"/>
        <v>35.135135135135137</v>
      </c>
      <c r="H26" s="33">
        <f t="shared" si="2"/>
        <v>0.16962377446822946</v>
      </c>
      <c r="I26" s="33">
        <f t="shared" si="3"/>
        <v>0.14997973246858531</v>
      </c>
      <c r="J26" s="20">
        <v>514</v>
      </c>
      <c r="K26" s="14">
        <v>505</v>
      </c>
      <c r="L26" s="49">
        <f t="shared" si="4"/>
        <v>1.782178217821782</v>
      </c>
      <c r="M26" s="33">
        <f t="shared" si="5"/>
        <v>0.23256234842726317</v>
      </c>
      <c r="N26" s="34">
        <f t="shared" si="6"/>
        <v>0.19222204882059402</v>
      </c>
    </row>
    <row r="27" spans="1:14" hidden="1" outlineLevel="1" x14ac:dyDescent="0.25">
      <c r="A27" s="36"/>
      <c r="B27" s="50" t="s">
        <v>36</v>
      </c>
      <c r="C27" s="42">
        <f t="shared" si="0"/>
        <v>-34.584450402144775</v>
      </c>
      <c r="D27" s="48"/>
      <c r="E27" s="20">
        <v>46</v>
      </c>
      <c r="F27" s="14">
        <v>76</v>
      </c>
      <c r="G27" s="49">
        <f t="shared" si="1"/>
        <v>-39.473684210526315</v>
      </c>
      <c r="H27" s="33">
        <f t="shared" si="2"/>
        <v>0.1560538725107711</v>
      </c>
      <c r="I27" s="33">
        <f t="shared" si="3"/>
        <v>0.30806647750304011</v>
      </c>
      <c r="J27" s="20">
        <v>488</v>
      </c>
      <c r="K27" s="14">
        <v>746</v>
      </c>
      <c r="L27" s="49">
        <f t="shared" si="4"/>
        <v>-34.584450402144775</v>
      </c>
      <c r="M27" s="33">
        <f t="shared" si="5"/>
        <v>0.22079849422666234</v>
      </c>
      <c r="N27" s="34">
        <f t="shared" si="6"/>
        <v>0.28395573944586761</v>
      </c>
    </row>
    <row r="28" spans="1:14" hidden="1" outlineLevel="1" x14ac:dyDescent="0.25">
      <c r="A28" s="36"/>
      <c r="B28" s="50" t="s">
        <v>37</v>
      </c>
      <c r="C28" s="42">
        <f t="shared" si="0"/>
        <v>-44.485981308411212</v>
      </c>
      <c r="D28" s="48"/>
      <c r="E28" s="20">
        <v>28</v>
      </c>
      <c r="F28" s="14">
        <v>44</v>
      </c>
      <c r="G28" s="49">
        <f t="shared" si="1"/>
        <v>-36.363636363636367</v>
      </c>
      <c r="H28" s="33">
        <f t="shared" si="2"/>
        <v>9.4989313702208505E-2</v>
      </c>
      <c r="I28" s="33">
        <f t="shared" si="3"/>
        <v>0.17835427644912849</v>
      </c>
      <c r="J28" s="20">
        <v>297</v>
      </c>
      <c r="K28" s="14">
        <v>535</v>
      </c>
      <c r="L28" s="49">
        <f t="shared" si="4"/>
        <v>-44.485981308411212</v>
      </c>
      <c r="M28" s="33">
        <f t="shared" si="5"/>
        <v>0.13437941144532523</v>
      </c>
      <c r="N28" s="34">
        <f t="shared" si="6"/>
        <v>0.20364118043369861</v>
      </c>
    </row>
    <row r="29" spans="1:14" hidden="1" outlineLevel="1" x14ac:dyDescent="0.25">
      <c r="A29" s="36"/>
      <c r="B29" s="50" t="s">
        <v>38</v>
      </c>
      <c r="C29" s="42">
        <f t="shared" si="0"/>
        <v>-44.701348747591524</v>
      </c>
      <c r="D29" s="48"/>
      <c r="E29" s="20">
        <v>43</v>
      </c>
      <c r="F29" s="14">
        <v>15</v>
      </c>
      <c r="G29" s="49">
        <f t="shared" si="1"/>
        <v>186.66666666666666</v>
      </c>
      <c r="H29" s="33">
        <f t="shared" si="2"/>
        <v>0.14587644604267735</v>
      </c>
      <c r="I29" s="33">
        <f t="shared" si="3"/>
        <v>6.0802594244021083E-2</v>
      </c>
      <c r="J29" s="20">
        <v>287</v>
      </c>
      <c r="K29" s="14">
        <v>519</v>
      </c>
      <c r="L29" s="49">
        <f t="shared" si="4"/>
        <v>-44.701348747591524</v>
      </c>
      <c r="M29" s="33">
        <f t="shared" si="5"/>
        <v>0.12985485213740183</v>
      </c>
      <c r="N29" s="34">
        <f t="shared" si="6"/>
        <v>0.1975509769067095</v>
      </c>
    </row>
    <row r="30" spans="1:14" hidden="1" outlineLevel="1" x14ac:dyDescent="0.25">
      <c r="A30" s="36"/>
      <c r="B30" s="50" t="s">
        <v>39</v>
      </c>
      <c r="C30" s="42">
        <f t="shared" si="0"/>
        <v>1.107011070110701</v>
      </c>
      <c r="D30" s="48"/>
      <c r="E30" s="20">
        <v>24</v>
      </c>
      <c r="F30" s="14">
        <v>2</v>
      </c>
      <c r="G30" s="49">
        <f t="shared" si="1"/>
        <v>1100</v>
      </c>
      <c r="H30" s="33">
        <f t="shared" si="2"/>
        <v>8.1419411744750148E-2</v>
      </c>
      <c r="I30" s="33">
        <f t="shared" si="3"/>
        <v>8.1070125658694783E-3</v>
      </c>
      <c r="J30" s="20">
        <v>274</v>
      </c>
      <c r="K30" s="14">
        <v>271</v>
      </c>
      <c r="L30" s="49">
        <f t="shared" si="4"/>
        <v>1.107011070110701</v>
      </c>
      <c r="M30" s="33">
        <f t="shared" si="5"/>
        <v>0.12397292503710138</v>
      </c>
      <c r="N30" s="34">
        <f t="shared" si="6"/>
        <v>0.10315282223837818</v>
      </c>
    </row>
    <row r="31" spans="1:14" hidden="1" outlineLevel="1" x14ac:dyDescent="0.25">
      <c r="A31" s="36"/>
      <c r="B31" s="50" t="s">
        <v>40</v>
      </c>
      <c r="C31" s="42">
        <f t="shared" si="0"/>
        <v>-21.069182389937108</v>
      </c>
      <c r="D31" s="48"/>
      <c r="E31" s="20">
        <v>18</v>
      </c>
      <c r="F31" s="14">
        <v>2</v>
      </c>
      <c r="G31" s="49">
        <f t="shared" si="1"/>
        <v>800</v>
      </c>
      <c r="H31" s="33">
        <f t="shared" si="2"/>
        <v>6.1064558808562604E-2</v>
      </c>
      <c r="I31" s="33">
        <f t="shared" si="3"/>
        <v>8.1070125658694783E-3</v>
      </c>
      <c r="J31" s="20">
        <v>251</v>
      </c>
      <c r="K31" s="14">
        <v>318</v>
      </c>
      <c r="L31" s="49">
        <f t="shared" si="4"/>
        <v>-21.069182389937108</v>
      </c>
      <c r="M31" s="33">
        <f t="shared" si="5"/>
        <v>0.11356643862887755</v>
      </c>
      <c r="N31" s="34">
        <f t="shared" si="6"/>
        <v>0.12104279509890872</v>
      </c>
    </row>
    <row r="32" spans="1:14" hidden="1" outlineLevel="1" x14ac:dyDescent="0.25">
      <c r="A32" s="36"/>
      <c r="B32" s="50" t="s">
        <v>41</v>
      </c>
      <c r="C32" s="42">
        <f t="shared" si="0"/>
        <v>-10.989010989010989</v>
      </c>
      <c r="D32" s="48"/>
      <c r="E32" s="20">
        <v>13</v>
      </c>
      <c r="F32" s="14">
        <v>43</v>
      </c>
      <c r="G32" s="49">
        <f t="shared" si="1"/>
        <v>-69.767441860465112</v>
      </c>
      <c r="H32" s="33">
        <f t="shared" si="2"/>
        <v>4.4102181361739656E-2</v>
      </c>
      <c r="I32" s="33">
        <f t="shared" si="3"/>
        <v>0.17430077016619375</v>
      </c>
      <c r="J32" s="20">
        <v>162</v>
      </c>
      <c r="K32" s="14">
        <v>182</v>
      </c>
      <c r="L32" s="49">
        <f t="shared" si="4"/>
        <v>-10.989010989010989</v>
      </c>
      <c r="M32" s="33">
        <f t="shared" si="5"/>
        <v>7.3297860788359218E-2</v>
      </c>
      <c r="N32" s="34">
        <f t="shared" si="6"/>
        <v>6.9276065119501212E-2</v>
      </c>
    </row>
    <row r="33" spans="1:14" hidden="1" outlineLevel="1" x14ac:dyDescent="0.25">
      <c r="A33" s="36"/>
      <c r="B33" s="50" t="s">
        <v>42</v>
      </c>
      <c r="C33" s="42">
        <f t="shared" si="0"/>
        <v>-6.395348837209303</v>
      </c>
      <c r="D33" s="48"/>
      <c r="E33" s="20">
        <v>20</v>
      </c>
      <c r="F33" s="14">
        <v>0</v>
      </c>
      <c r="G33" s="49" t="str">
        <f t="shared" si="1"/>
        <v/>
      </c>
      <c r="H33" s="33">
        <f t="shared" si="2"/>
        <v>6.784950978729179E-2</v>
      </c>
      <c r="I33" s="33" t="str">
        <f t="shared" si="3"/>
        <v/>
      </c>
      <c r="J33" s="20">
        <v>161</v>
      </c>
      <c r="K33" s="14">
        <v>172</v>
      </c>
      <c r="L33" s="49">
        <f t="shared" si="4"/>
        <v>-6.395348837209303</v>
      </c>
      <c r="M33" s="33">
        <f t="shared" si="5"/>
        <v>7.2845404857566867E-2</v>
      </c>
      <c r="N33" s="34">
        <f t="shared" si="6"/>
        <v>6.546968791513301E-2</v>
      </c>
    </row>
    <row r="34" spans="1:14" hidden="1" outlineLevel="1" x14ac:dyDescent="0.25">
      <c r="A34" s="36"/>
      <c r="B34" s="50" t="s">
        <v>43</v>
      </c>
      <c r="C34" s="42">
        <f t="shared" si="0"/>
        <v>-98.076923076923066</v>
      </c>
      <c r="D34" s="48"/>
      <c r="E34" s="20">
        <v>0</v>
      </c>
      <c r="F34" s="14">
        <v>73</v>
      </c>
      <c r="G34" s="49">
        <f t="shared" si="1"/>
        <v>-100</v>
      </c>
      <c r="H34" s="33" t="str">
        <f t="shared" si="2"/>
        <v/>
      </c>
      <c r="I34" s="33">
        <f t="shared" si="3"/>
        <v>0.29590595865423591</v>
      </c>
      <c r="J34" s="20">
        <v>4</v>
      </c>
      <c r="K34" s="14">
        <v>208</v>
      </c>
      <c r="L34" s="49">
        <f t="shared" si="4"/>
        <v>-98.076923076923066</v>
      </c>
      <c r="M34" s="33">
        <f t="shared" si="5"/>
        <v>1.8098237231693633E-3</v>
      </c>
      <c r="N34" s="34">
        <f t="shared" si="6"/>
        <v>7.9172645850858522E-2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4</v>
      </c>
      <c r="K35" s="14">
        <v>0</v>
      </c>
      <c r="L35" s="49" t="str">
        <f t="shared" si="4"/>
        <v/>
      </c>
      <c r="M35" s="33">
        <f t="shared" si="5"/>
        <v>1.8098237231693633E-3</v>
      </c>
      <c r="N35" s="34" t="str">
        <f t="shared" si="6"/>
        <v/>
      </c>
    </row>
    <row r="36" spans="1:14" hidden="1" outlineLevel="1" x14ac:dyDescent="0.25">
      <c r="A36" s="36"/>
      <c r="B36" s="50" t="s">
        <v>44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9.0491186158468163E-4</v>
      </c>
      <c r="N36" s="34" t="str">
        <f t="shared" si="6"/>
        <v/>
      </c>
    </row>
    <row r="37" spans="1:14" hidden="1" outlineLevel="1" x14ac:dyDescent="0.25">
      <c r="A37" s="36"/>
      <c r="B37" s="50" t="s">
        <v>30</v>
      </c>
      <c r="C37" s="42" t="str">
        <f t="shared" si="0"/>
        <v/>
      </c>
      <c r="D37" s="48"/>
      <c r="E37" s="20">
        <v>1</v>
      </c>
      <c r="F37" s="14">
        <v>0</v>
      </c>
      <c r="G37" s="49" t="str">
        <f t="shared" si="1"/>
        <v/>
      </c>
      <c r="H37" s="33">
        <f t="shared" si="2"/>
        <v>3.3924754893645895E-3</v>
      </c>
      <c r="I37" s="33" t="str">
        <f t="shared" si="3"/>
        <v/>
      </c>
      <c r="J37" s="20">
        <v>1</v>
      </c>
      <c r="K37" s="14">
        <v>0</v>
      </c>
      <c r="L37" s="49" t="str">
        <f t="shared" si="4"/>
        <v/>
      </c>
      <c r="M37" s="33">
        <f t="shared" si="5"/>
        <v>4.5245593079234082E-4</v>
      </c>
      <c r="N37" s="34" t="str">
        <f t="shared" si="6"/>
        <v/>
      </c>
    </row>
    <row r="38" spans="1:14" collapsed="1" x14ac:dyDescent="0.25">
      <c r="A38" s="36" t="s">
        <v>45</v>
      </c>
      <c r="B38" s="1" t="s">
        <v>46</v>
      </c>
      <c r="C38" s="42">
        <f t="shared" si="0"/>
        <v>8.4119951197585578</v>
      </c>
      <c r="D38" s="48"/>
      <c r="E38" s="20">
        <v>2255</v>
      </c>
      <c r="F38" s="14">
        <v>1939</v>
      </c>
      <c r="G38" s="49">
        <f t="shared" si="1"/>
        <v>16.297060340381638</v>
      </c>
      <c r="H38" s="33">
        <f t="shared" si="2"/>
        <v>7.6500322285171496</v>
      </c>
      <c r="I38" s="33">
        <f t="shared" si="3"/>
        <v>7.8597486826104586</v>
      </c>
      <c r="J38" s="20">
        <v>16883</v>
      </c>
      <c r="K38" s="14">
        <v>15573</v>
      </c>
      <c r="L38" s="49">
        <f t="shared" si="4"/>
        <v>8.4119951197585578</v>
      </c>
      <c r="M38" s="33">
        <f t="shared" si="5"/>
        <v>7.6388134795670899</v>
      </c>
      <c r="N38" s="34">
        <f t="shared" si="6"/>
        <v>5.927671220362595</v>
      </c>
    </row>
    <row r="39" spans="1:14" hidden="1" outlineLevel="1" x14ac:dyDescent="0.25">
      <c r="A39" s="36"/>
      <c r="B39" s="50" t="s">
        <v>47</v>
      </c>
      <c r="C39" s="42">
        <f t="shared" si="0"/>
        <v>57.538994800693246</v>
      </c>
      <c r="D39" s="48"/>
      <c r="E39" s="20">
        <v>703</v>
      </c>
      <c r="F39" s="14">
        <v>755</v>
      </c>
      <c r="G39" s="49">
        <f t="shared" si="1"/>
        <v>-6.887417218543046</v>
      </c>
      <c r="H39" s="33">
        <f t="shared" si="2"/>
        <v>2.3849102690233064</v>
      </c>
      <c r="I39" s="33">
        <f t="shared" si="3"/>
        <v>3.0603972436157276</v>
      </c>
      <c r="J39" s="20">
        <v>5454</v>
      </c>
      <c r="K39" s="14">
        <v>3462</v>
      </c>
      <c r="L39" s="49">
        <f t="shared" si="4"/>
        <v>57.538994800693246</v>
      </c>
      <c r="M39" s="33">
        <f t="shared" si="5"/>
        <v>2.4676946465414269</v>
      </c>
      <c r="N39" s="34">
        <f t="shared" si="6"/>
        <v>1.3177677881522702</v>
      </c>
    </row>
    <row r="40" spans="1:14" hidden="1" outlineLevel="1" x14ac:dyDescent="0.25">
      <c r="A40" s="36"/>
      <c r="B40" s="50" t="s">
        <v>48</v>
      </c>
      <c r="C40" s="42">
        <f t="shared" si="0"/>
        <v>11.927424152290303</v>
      </c>
      <c r="D40" s="48"/>
      <c r="E40" s="20">
        <v>471</v>
      </c>
      <c r="F40" s="14">
        <v>337</v>
      </c>
      <c r="G40" s="49">
        <f t="shared" si="1"/>
        <v>39.762611275964396</v>
      </c>
      <c r="H40" s="33">
        <f t="shared" si="2"/>
        <v>1.5978559554907217</v>
      </c>
      <c r="I40" s="33">
        <f t="shared" si="3"/>
        <v>1.3660316173490068</v>
      </c>
      <c r="J40" s="20">
        <v>3763</v>
      </c>
      <c r="K40" s="14">
        <v>3362</v>
      </c>
      <c r="L40" s="49">
        <f t="shared" si="4"/>
        <v>11.927424152290303</v>
      </c>
      <c r="M40" s="33">
        <f t="shared" si="5"/>
        <v>1.7025916675715784</v>
      </c>
      <c r="N40" s="34">
        <f t="shared" si="6"/>
        <v>1.2797040161085884</v>
      </c>
    </row>
    <row r="41" spans="1:14" hidden="1" outlineLevel="1" x14ac:dyDescent="0.25">
      <c r="A41" s="36"/>
      <c r="B41" s="50" t="s">
        <v>49</v>
      </c>
      <c r="C41" s="42">
        <f t="shared" si="0"/>
        <v>21.302058401148873</v>
      </c>
      <c r="D41" s="48"/>
      <c r="E41" s="20">
        <v>390</v>
      </c>
      <c r="F41" s="14">
        <v>238</v>
      </c>
      <c r="G41" s="49">
        <f t="shared" si="1"/>
        <v>63.865546218487388</v>
      </c>
      <c r="H41" s="33">
        <f t="shared" si="2"/>
        <v>1.3230654408521898</v>
      </c>
      <c r="I41" s="33">
        <f t="shared" si="3"/>
        <v>0.96473449533846767</v>
      </c>
      <c r="J41" s="20">
        <v>2534</v>
      </c>
      <c r="K41" s="14">
        <v>2089</v>
      </c>
      <c r="L41" s="49">
        <f t="shared" si="4"/>
        <v>21.302058401148873</v>
      </c>
      <c r="M41" s="33">
        <f t="shared" si="5"/>
        <v>1.1465233286277916</v>
      </c>
      <c r="N41" s="34">
        <f t="shared" si="6"/>
        <v>0.79515219799251668</v>
      </c>
    </row>
    <row r="42" spans="1:14" hidden="1" outlineLevel="1" x14ac:dyDescent="0.25">
      <c r="A42" s="36"/>
      <c r="B42" s="50" t="s">
        <v>50</v>
      </c>
      <c r="C42" s="42">
        <f t="shared" si="0"/>
        <v>-5.8637083993660859</v>
      </c>
      <c r="D42" s="48"/>
      <c r="E42" s="20">
        <v>206</v>
      </c>
      <c r="F42" s="14">
        <v>197</v>
      </c>
      <c r="G42" s="49">
        <f t="shared" si="1"/>
        <v>4.5685279187817258</v>
      </c>
      <c r="H42" s="33">
        <f t="shared" si="2"/>
        <v>0.69884995080910539</v>
      </c>
      <c r="I42" s="33">
        <f t="shared" si="3"/>
        <v>0.79854073773814349</v>
      </c>
      <c r="J42" s="20">
        <v>1188</v>
      </c>
      <c r="K42" s="14">
        <v>1262</v>
      </c>
      <c r="L42" s="49">
        <f t="shared" si="4"/>
        <v>-5.8637083993660859</v>
      </c>
      <c r="M42" s="33">
        <f t="shared" si="5"/>
        <v>0.5375176457813009</v>
      </c>
      <c r="N42" s="34">
        <f t="shared" si="6"/>
        <v>0.48036480319126668</v>
      </c>
    </row>
    <row r="43" spans="1:14" hidden="1" outlineLevel="1" x14ac:dyDescent="0.25">
      <c r="A43" s="36"/>
      <c r="B43" s="50" t="s">
        <v>51</v>
      </c>
      <c r="C43" s="42">
        <f t="shared" si="0"/>
        <v>-24.606971975393026</v>
      </c>
      <c r="D43" s="48"/>
      <c r="E43" s="20">
        <v>131</v>
      </c>
      <c r="F43" s="14">
        <v>77</v>
      </c>
      <c r="G43" s="49">
        <f t="shared" si="1"/>
        <v>70.129870129870127</v>
      </c>
      <c r="H43" s="33">
        <f t="shared" si="2"/>
        <v>0.44441428910676117</v>
      </c>
      <c r="I43" s="33">
        <f t="shared" si="3"/>
        <v>0.31211998378597489</v>
      </c>
      <c r="J43" s="20">
        <v>1103</v>
      </c>
      <c r="K43" s="14">
        <v>1463</v>
      </c>
      <c r="L43" s="49">
        <f t="shared" si="4"/>
        <v>-24.606971975393026</v>
      </c>
      <c r="M43" s="33">
        <f t="shared" si="5"/>
        <v>0.49905889166395195</v>
      </c>
      <c r="N43" s="34">
        <f t="shared" si="6"/>
        <v>0.55687298499906746</v>
      </c>
    </row>
    <row r="44" spans="1:14" hidden="1" outlineLevel="1" x14ac:dyDescent="0.25">
      <c r="A44" s="36"/>
      <c r="B44" s="50" t="s">
        <v>52</v>
      </c>
      <c r="C44" s="42">
        <f t="shared" si="0"/>
        <v>9.2024539877300615</v>
      </c>
      <c r="D44" s="48"/>
      <c r="E44" s="20">
        <v>158</v>
      </c>
      <c r="F44" s="14">
        <v>88</v>
      </c>
      <c r="G44" s="49">
        <f t="shared" si="1"/>
        <v>79.545454545454547</v>
      </c>
      <c r="H44" s="33">
        <f t="shared" si="2"/>
        <v>0.53601112731960521</v>
      </c>
      <c r="I44" s="33">
        <f t="shared" si="3"/>
        <v>0.35670855289825698</v>
      </c>
      <c r="J44" s="20">
        <v>1068</v>
      </c>
      <c r="K44" s="14">
        <v>978</v>
      </c>
      <c r="L44" s="49">
        <f t="shared" si="4"/>
        <v>9.2024539877300615</v>
      </c>
      <c r="M44" s="33">
        <f t="shared" si="5"/>
        <v>0.48322293408621997</v>
      </c>
      <c r="N44" s="34">
        <f t="shared" si="6"/>
        <v>0.37226369058720982</v>
      </c>
    </row>
    <row r="45" spans="1:14" hidden="1" outlineLevel="1" x14ac:dyDescent="0.25">
      <c r="A45" s="36"/>
      <c r="B45" s="50" t="s">
        <v>53</v>
      </c>
      <c r="C45" s="42">
        <f t="shared" si="0"/>
        <v>-2.3299161230195713</v>
      </c>
      <c r="D45" s="48"/>
      <c r="E45" s="20">
        <v>107</v>
      </c>
      <c r="F45" s="14">
        <v>114</v>
      </c>
      <c r="G45" s="49">
        <f t="shared" si="1"/>
        <v>-6.140350877192982</v>
      </c>
      <c r="H45" s="33">
        <f t="shared" si="2"/>
        <v>0.36299487736201108</v>
      </c>
      <c r="I45" s="33">
        <f t="shared" si="3"/>
        <v>0.4620997162545602</v>
      </c>
      <c r="J45" s="20">
        <v>1048</v>
      </c>
      <c r="K45" s="14">
        <v>1073</v>
      </c>
      <c r="L45" s="49">
        <f t="shared" si="4"/>
        <v>-2.3299161230195713</v>
      </c>
      <c r="M45" s="33">
        <f t="shared" si="5"/>
        <v>0.47417381547037324</v>
      </c>
      <c r="N45" s="34">
        <f t="shared" si="6"/>
        <v>0.40842427402870773</v>
      </c>
    </row>
    <row r="46" spans="1:14" hidden="1" outlineLevel="1" x14ac:dyDescent="0.25">
      <c r="A46" s="36"/>
      <c r="B46" s="50" t="s">
        <v>54</v>
      </c>
      <c r="C46" s="42">
        <f t="shared" si="0"/>
        <v>-40.72164948453608</v>
      </c>
      <c r="D46" s="48"/>
      <c r="E46" s="20">
        <v>28</v>
      </c>
      <c r="F46" s="14">
        <v>55</v>
      </c>
      <c r="G46" s="49">
        <f t="shared" si="1"/>
        <v>-49.090909090909093</v>
      </c>
      <c r="H46" s="33">
        <f t="shared" si="2"/>
        <v>9.4989313702208505E-2</v>
      </c>
      <c r="I46" s="33">
        <f t="shared" si="3"/>
        <v>0.22294284556141061</v>
      </c>
      <c r="J46" s="20">
        <v>345</v>
      </c>
      <c r="K46" s="14">
        <v>582</v>
      </c>
      <c r="L46" s="49">
        <f t="shared" si="4"/>
        <v>-40.72164948453608</v>
      </c>
      <c r="M46" s="33">
        <f t="shared" si="5"/>
        <v>0.1560972961233576</v>
      </c>
      <c r="N46" s="34">
        <f t="shared" si="6"/>
        <v>0.22153115329422915</v>
      </c>
    </row>
    <row r="47" spans="1:14" hidden="1" outlineLevel="1" x14ac:dyDescent="0.25">
      <c r="A47" s="36"/>
      <c r="B47" s="50" t="s">
        <v>55</v>
      </c>
      <c r="C47" s="42">
        <f t="shared" si="0"/>
        <v>-41.454545454545453</v>
      </c>
      <c r="D47" s="48"/>
      <c r="E47" s="20">
        <v>53</v>
      </c>
      <c r="F47" s="14">
        <v>35</v>
      </c>
      <c r="G47" s="49">
        <f t="shared" si="1"/>
        <v>51.428571428571423</v>
      </c>
      <c r="H47" s="33">
        <f t="shared" si="2"/>
        <v>0.17980120093632324</v>
      </c>
      <c r="I47" s="33">
        <f t="shared" si="3"/>
        <v>0.14187271990271585</v>
      </c>
      <c r="J47" s="20">
        <v>322</v>
      </c>
      <c r="K47" s="14">
        <v>550</v>
      </c>
      <c r="L47" s="49">
        <f t="shared" si="4"/>
        <v>-41.454545454545453</v>
      </c>
      <c r="M47" s="33">
        <f t="shared" si="5"/>
        <v>0.14569080971513373</v>
      </c>
      <c r="N47" s="34">
        <f t="shared" si="6"/>
        <v>0.20935074624025091</v>
      </c>
    </row>
    <row r="48" spans="1:14" hidden="1" outlineLevel="1" x14ac:dyDescent="0.25">
      <c r="A48" s="36"/>
      <c r="B48" s="50" t="s">
        <v>56</v>
      </c>
      <c r="C48" s="42">
        <f t="shared" si="0"/>
        <v>-77.227722772277232</v>
      </c>
      <c r="D48" s="48"/>
      <c r="E48" s="20">
        <v>8</v>
      </c>
      <c r="F48" s="14">
        <v>2</v>
      </c>
      <c r="G48" s="49">
        <f t="shared" si="1"/>
        <v>300</v>
      </c>
      <c r="H48" s="33">
        <f t="shared" si="2"/>
        <v>2.7139803914916716E-2</v>
      </c>
      <c r="I48" s="33">
        <f t="shared" si="3"/>
        <v>8.1070125658694783E-3</v>
      </c>
      <c r="J48" s="20">
        <v>46</v>
      </c>
      <c r="K48" s="14">
        <v>202</v>
      </c>
      <c r="L48" s="49">
        <f t="shared" si="4"/>
        <v>-77.227722772277232</v>
      </c>
      <c r="M48" s="33">
        <f t="shared" si="5"/>
        <v>2.0812972816447679E-2</v>
      </c>
      <c r="N48" s="34">
        <f t="shared" si="6"/>
        <v>7.6888819528237617E-2</v>
      </c>
    </row>
    <row r="49" spans="1:14" hidden="1" outlineLevel="1" x14ac:dyDescent="0.25">
      <c r="A49" s="36"/>
      <c r="B49" s="50" t="s">
        <v>57</v>
      </c>
      <c r="C49" s="42">
        <f t="shared" si="0"/>
        <v>-97.35849056603773</v>
      </c>
      <c r="D49" s="48"/>
      <c r="E49" s="20">
        <v>0</v>
      </c>
      <c r="F49" s="14">
        <v>12</v>
      </c>
      <c r="G49" s="49">
        <f t="shared" si="1"/>
        <v>-100</v>
      </c>
      <c r="H49" s="33" t="str">
        <f t="shared" si="2"/>
        <v/>
      </c>
      <c r="I49" s="33">
        <f t="shared" si="3"/>
        <v>4.8642075395216866E-2</v>
      </c>
      <c r="J49" s="20">
        <v>7</v>
      </c>
      <c r="K49" s="14">
        <v>265</v>
      </c>
      <c r="L49" s="49">
        <f t="shared" si="4"/>
        <v>-97.35849056603773</v>
      </c>
      <c r="M49" s="33">
        <f t="shared" si="5"/>
        <v>3.1671915155463857E-3</v>
      </c>
      <c r="N49" s="34">
        <f t="shared" si="6"/>
        <v>0.10086899591575725</v>
      </c>
    </row>
    <row r="50" spans="1:14" hidden="1" outlineLevel="1" x14ac:dyDescent="0.25">
      <c r="A50" s="36"/>
      <c r="B50" s="50" t="s">
        <v>58</v>
      </c>
      <c r="C50" s="42">
        <f t="shared" si="0"/>
        <v>-98.245614035087712</v>
      </c>
      <c r="D50" s="48"/>
      <c r="E50" s="20">
        <v>0</v>
      </c>
      <c r="F50" s="14">
        <v>29</v>
      </c>
      <c r="G50" s="49">
        <f t="shared" si="1"/>
        <v>-100</v>
      </c>
      <c r="H50" s="33" t="str">
        <f t="shared" si="2"/>
        <v/>
      </c>
      <c r="I50" s="33">
        <f t="shared" si="3"/>
        <v>0.11755168220510742</v>
      </c>
      <c r="J50" s="20">
        <v>5</v>
      </c>
      <c r="K50" s="14">
        <v>285</v>
      </c>
      <c r="L50" s="49">
        <f t="shared" si="4"/>
        <v>-98.245614035087712</v>
      </c>
      <c r="M50" s="33">
        <f t="shared" si="5"/>
        <v>2.2622796539617041E-3</v>
      </c>
      <c r="N50" s="34">
        <f t="shared" si="6"/>
        <v>0.10848175032449364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-8.7917737789203088</v>
      </c>
      <c r="D51" s="48"/>
      <c r="E51" s="20">
        <v>2189</v>
      </c>
      <c r="F51" s="14">
        <v>1495</v>
      </c>
      <c r="G51" s="49">
        <f t="shared" si="1"/>
        <v>46.42140468227425</v>
      </c>
      <c r="H51" s="33">
        <f t="shared" si="2"/>
        <v>7.4261288462190862</v>
      </c>
      <c r="I51" s="33">
        <f t="shared" si="3"/>
        <v>6.0599918929874343</v>
      </c>
      <c r="J51" s="20">
        <v>14192</v>
      </c>
      <c r="K51" s="14">
        <v>15560</v>
      </c>
      <c r="L51" s="49">
        <f t="shared" si="4"/>
        <v>-8.7917737789203088</v>
      </c>
      <c r="M51" s="33">
        <f t="shared" si="5"/>
        <v>6.4212545698049004</v>
      </c>
      <c r="N51" s="34">
        <f t="shared" si="6"/>
        <v>5.9227229299969171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541</v>
      </c>
      <c r="F52" s="14">
        <v>0</v>
      </c>
      <c r="G52" s="49" t="str">
        <f t="shared" si="1"/>
        <v/>
      </c>
      <c r="H52" s="33">
        <f t="shared" si="2"/>
        <v>1.8353292397462428</v>
      </c>
      <c r="I52" s="33" t="str">
        <f t="shared" si="3"/>
        <v/>
      </c>
      <c r="J52" s="20">
        <v>3411</v>
      </c>
      <c r="K52" s="14">
        <v>0</v>
      </c>
      <c r="L52" s="49" t="str">
        <f t="shared" si="4"/>
        <v/>
      </c>
      <c r="M52" s="33">
        <f t="shared" si="5"/>
        <v>1.5433271799326747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-3.2433983926521242</v>
      </c>
      <c r="D53" s="48"/>
      <c r="E53" s="20">
        <v>387</v>
      </c>
      <c r="F53" s="14">
        <v>404</v>
      </c>
      <c r="G53" s="49">
        <f t="shared" si="1"/>
        <v>-4.2079207920792081</v>
      </c>
      <c r="H53" s="33">
        <f t="shared" si="2"/>
        <v>1.312888014384096</v>
      </c>
      <c r="I53" s="33">
        <f t="shared" si="3"/>
        <v>1.6376165383056345</v>
      </c>
      <c r="J53" s="20">
        <v>3371</v>
      </c>
      <c r="K53" s="14">
        <v>3484</v>
      </c>
      <c r="L53" s="49">
        <f t="shared" si="4"/>
        <v>-3.2433983926521242</v>
      </c>
      <c r="M53" s="33">
        <f t="shared" si="5"/>
        <v>1.5252289427009811</v>
      </c>
      <c r="N53" s="34">
        <f t="shared" si="6"/>
        <v>1.3261418180018805</v>
      </c>
    </row>
    <row r="54" spans="1:14" hidden="1" outlineLevel="1" x14ac:dyDescent="0.25">
      <c r="A54" s="36"/>
      <c r="B54" s="50" t="s">
        <v>63</v>
      </c>
      <c r="C54" s="42">
        <f t="shared" si="0"/>
        <v>13.844996237772762</v>
      </c>
      <c r="D54" s="48"/>
      <c r="E54" s="20">
        <v>624</v>
      </c>
      <c r="F54" s="14">
        <v>193</v>
      </c>
      <c r="G54" s="49">
        <f t="shared" si="1"/>
        <v>223.31606217616579</v>
      </c>
      <c r="H54" s="33">
        <f t="shared" si="2"/>
        <v>2.1169047053635035</v>
      </c>
      <c r="I54" s="33">
        <f t="shared" si="3"/>
        <v>0.78232671260640452</v>
      </c>
      <c r="J54" s="20">
        <v>3026</v>
      </c>
      <c r="K54" s="14">
        <v>2658</v>
      </c>
      <c r="L54" s="49">
        <f t="shared" si="4"/>
        <v>13.844996237772762</v>
      </c>
      <c r="M54" s="33">
        <f t="shared" si="5"/>
        <v>1.3691316465776233</v>
      </c>
      <c r="N54" s="34">
        <f t="shared" si="6"/>
        <v>1.0117350609210671</v>
      </c>
    </row>
    <row r="55" spans="1:14" hidden="1" outlineLevel="1" x14ac:dyDescent="0.25">
      <c r="A55" s="36"/>
      <c r="B55" s="50" t="s">
        <v>64</v>
      </c>
      <c r="C55" s="42">
        <f t="shared" si="0"/>
        <v>4.3048694424841214</v>
      </c>
      <c r="D55" s="48"/>
      <c r="E55" s="20">
        <v>401</v>
      </c>
      <c r="F55" s="14">
        <v>277</v>
      </c>
      <c r="G55" s="49">
        <f t="shared" si="1"/>
        <v>44.765342960288805</v>
      </c>
      <c r="H55" s="33">
        <f t="shared" si="2"/>
        <v>1.3603826712352003</v>
      </c>
      <c r="I55" s="33">
        <f t="shared" si="3"/>
        <v>1.1228212403729225</v>
      </c>
      <c r="J55" s="20">
        <v>2956</v>
      </c>
      <c r="K55" s="14">
        <v>2834</v>
      </c>
      <c r="L55" s="49">
        <f t="shared" si="4"/>
        <v>4.3048694424841214</v>
      </c>
      <c r="M55" s="33">
        <f t="shared" si="5"/>
        <v>1.3374597314221595</v>
      </c>
      <c r="N55" s="34">
        <f t="shared" si="6"/>
        <v>1.0787272997179476</v>
      </c>
    </row>
    <row r="56" spans="1:14" hidden="1" outlineLevel="1" x14ac:dyDescent="0.25">
      <c r="A56" s="36"/>
      <c r="B56" s="50" t="s">
        <v>65</v>
      </c>
      <c r="C56" s="42">
        <f t="shared" si="0"/>
        <v>-11.190053285968029</v>
      </c>
      <c r="D56" s="48"/>
      <c r="E56" s="20">
        <v>60</v>
      </c>
      <c r="F56" s="14">
        <v>134</v>
      </c>
      <c r="G56" s="49">
        <f t="shared" si="1"/>
        <v>-55.223880597014926</v>
      </c>
      <c r="H56" s="33">
        <f t="shared" si="2"/>
        <v>0.20354852936187534</v>
      </c>
      <c r="I56" s="33">
        <f t="shared" si="3"/>
        <v>0.5431698419132549</v>
      </c>
      <c r="J56" s="20">
        <v>500</v>
      </c>
      <c r="K56" s="14">
        <v>563</v>
      </c>
      <c r="L56" s="49">
        <f t="shared" si="4"/>
        <v>-11.190053285968029</v>
      </c>
      <c r="M56" s="33">
        <f t="shared" si="5"/>
        <v>0.22622796539617041</v>
      </c>
      <c r="N56" s="34">
        <f t="shared" si="6"/>
        <v>0.21429903660592958</v>
      </c>
    </row>
    <row r="57" spans="1:14" hidden="1" outlineLevel="1" x14ac:dyDescent="0.25">
      <c r="A57" s="36"/>
      <c r="B57" s="50" t="s">
        <v>66</v>
      </c>
      <c r="C57" s="42">
        <f t="shared" si="0"/>
        <v>-8.3565459610027855</v>
      </c>
      <c r="D57" s="48"/>
      <c r="E57" s="20">
        <v>39</v>
      </c>
      <c r="F57" s="14">
        <v>77</v>
      </c>
      <c r="G57" s="49">
        <f t="shared" si="1"/>
        <v>-49.350649350649348</v>
      </c>
      <c r="H57" s="33">
        <f t="shared" si="2"/>
        <v>0.13230654408521897</v>
      </c>
      <c r="I57" s="33">
        <f t="shared" si="3"/>
        <v>0.31211998378597489</v>
      </c>
      <c r="J57" s="20">
        <v>329</v>
      </c>
      <c r="K57" s="14">
        <v>359</v>
      </c>
      <c r="L57" s="49">
        <f t="shared" si="4"/>
        <v>-8.3565459610027855</v>
      </c>
      <c r="M57" s="33">
        <f t="shared" si="5"/>
        <v>0.14885800123068013</v>
      </c>
      <c r="N57" s="34">
        <f t="shared" si="6"/>
        <v>0.13664894163681832</v>
      </c>
    </row>
    <row r="58" spans="1:14" hidden="1" outlineLevel="1" x14ac:dyDescent="0.25">
      <c r="A58" s="36"/>
      <c r="B58" s="50" t="s">
        <v>67</v>
      </c>
      <c r="C58" s="42">
        <f t="shared" si="0"/>
        <v>-93.338517366511141</v>
      </c>
      <c r="D58" s="48"/>
      <c r="E58" s="20">
        <v>0</v>
      </c>
      <c r="F58" s="14">
        <v>389</v>
      </c>
      <c r="G58" s="49">
        <f t="shared" si="1"/>
        <v>-100</v>
      </c>
      <c r="H58" s="33" t="str">
        <f t="shared" si="2"/>
        <v/>
      </c>
      <c r="I58" s="33">
        <f t="shared" si="3"/>
        <v>1.5768139440616133</v>
      </c>
      <c r="J58" s="20">
        <v>257</v>
      </c>
      <c r="K58" s="14">
        <v>3858</v>
      </c>
      <c r="L58" s="49">
        <f t="shared" si="4"/>
        <v>-93.338517366511141</v>
      </c>
      <c r="M58" s="33">
        <f t="shared" si="5"/>
        <v>0.11628117421363159</v>
      </c>
      <c r="N58" s="34">
        <f t="shared" si="6"/>
        <v>1.4685003254452509</v>
      </c>
    </row>
    <row r="59" spans="1:14" hidden="1" outlineLevel="1" x14ac:dyDescent="0.25">
      <c r="A59" s="36"/>
      <c r="B59" s="50" t="s">
        <v>68</v>
      </c>
      <c r="C59" s="42">
        <f t="shared" si="0"/>
        <v>-33.884297520661157</v>
      </c>
      <c r="D59" s="48"/>
      <c r="E59" s="20">
        <v>17</v>
      </c>
      <c r="F59" s="14">
        <v>12</v>
      </c>
      <c r="G59" s="49">
        <f t="shared" si="1"/>
        <v>41.666666666666671</v>
      </c>
      <c r="H59" s="33">
        <f t="shared" si="2"/>
        <v>5.7672083319198021E-2</v>
      </c>
      <c r="I59" s="33">
        <f t="shared" si="3"/>
        <v>4.8642075395216866E-2</v>
      </c>
      <c r="J59" s="20">
        <v>160</v>
      </c>
      <c r="K59" s="14">
        <v>242</v>
      </c>
      <c r="L59" s="49">
        <f t="shared" si="4"/>
        <v>-33.884297520661157</v>
      </c>
      <c r="M59" s="33">
        <f t="shared" si="5"/>
        <v>7.2392948926774531E-2</v>
      </c>
      <c r="N59" s="34">
        <f t="shared" si="6"/>
        <v>9.21143283457104E-2</v>
      </c>
    </row>
    <row r="60" spans="1:14" hidden="1" outlineLevel="1" x14ac:dyDescent="0.25">
      <c r="A60" s="36"/>
      <c r="B60" s="50" t="s">
        <v>69</v>
      </c>
      <c r="C60" s="42" t="str">
        <f t="shared" si="0"/>
        <v/>
      </c>
      <c r="D60" s="48"/>
      <c r="E60" s="20">
        <v>117</v>
      </c>
      <c r="F60" s="14">
        <v>0</v>
      </c>
      <c r="G60" s="49" t="str">
        <f t="shared" si="1"/>
        <v/>
      </c>
      <c r="H60" s="33">
        <f t="shared" si="2"/>
        <v>0.39691963225565696</v>
      </c>
      <c r="I60" s="33" t="str">
        <f t="shared" si="3"/>
        <v/>
      </c>
      <c r="J60" s="20">
        <v>119</v>
      </c>
      <c r="K60" s="14">
        <v>0</v>
      </c>
      <c r="L60" s="49" t="str">
        <f t="shared" si="4"/>
        <v/>
      </c>
      <c r="M60" s="33">
        <f t="shared" si="5"/>
        <v>5.3842255764288562E-2</v>
      </c>
      <c r="N60" s="34" t="str">
        <f t="shared" si="6"/>
        <v/>
      </c>
    </row>
    <row r="61" spans="1:14" hidden="1" outlineLevel="1" x14ac:dyDescent="0.25">
      <c r="A61" s="36"/>
      <c r="B61" s="50" t="s">
        <v>70</v>
      </c>
      <c r="C61" s="42">
        <f t="shared" si="0"/>
        <v>-36.708860759493675</v>
      </c>
      <c r="D61" s="48"/>
      <c r="E61" s="20">
        <v>3</v>
      </c>
      <c r="F61" s="14">
        <v>4</v>
      </c>
      <c r="G61" s="49">
        <f t="shared" si="1"/>
        <v>-25</v>
      </c>
      <c r="H61" s="33">
        <f t="shared" si="2"/>
        <v>1.0177426468093768E-2</v>
      </c>
      <c r="I61" s="33">
        <f t="shared" si="3"/>
        <v>1.6214025131738957E-2</v>
      </c>
      <c r="J61" s="20">
        <v>50</v>
      </c>
      <c r="K61" s="14">
        <v>79</v>
      </c>
      <c r="L61" s="49">
        <f t="shared" si="4"/>
        <v>-36.708860759493675</v>
      </c>
      <c r="M61" s="33">
        <f t="shared" si="5"/>
        <v>2.2622796539617039E-2</v>
      </c>
      <c r="N61" s="34">
        <f t="shared" si="6"/>
        <v>3.0070379914508765E-2</v>
      </c>
    </row>
    <row r="62" spans="1:14" hidden="1" outlineLevel="1" x14ac:dyDescent="0.25">
      <c r="A62" s="36"/>
      <c r="B62" s="50" t="s">
        <v>71</v>
      </c>
      <c r="C62" s="42">
        <f t="shared" si="0"/>
        <v>-98.214285714285708</v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7</v>
      </c>
      <c r="K62" s="14">
        <v>392</v>
      </c>
      <c r="L62" s="49">
        <f t="shared" si="4"/>
        <v>-98.214285714285708</v>
      </c>
      <c r="M62" s="33">
        <f t="shared" si="5"/>
        <v>3.1671915155463857E-3</v>
      </c>
      <c r="N62" s="34">
        <f t="shared" si="6"/>
        <v>0.14920998641123337</v>
      </c>
    </row>
    <row r="63" spans="1:14" hidden="1" outlineLevel="1" x14ac:dyDescent="0.25">
      <c r="A63" s="36"/>
      <c r="B63" s="50" t="s">
        <v>72</v>
      </c>
      <c r="C63" s="42" t="str">
        <f t="shared" si="0"/>
        <v/>
      </c>
      <c r="D63" s="48"/>
      <c r="E63" s="20">
        <v>0</v>
      </c>
      <c r="F63" s="14">
        <v>0</v>
      </c>
      <c r="G63" s="49" t="str">
        <f t="shared" si="1"/>
        <v/>
      </c>
      <c r="H63" s="33" t="str">
        <f t="shared" si="2"/>
        <v/>
      </c>
      <c r="I63" s="33" t="str">
        <f t="shared" si="3"/>
        <v/>
      </c>
      <c r="J63" s="20">
        <v>5</v>
      </c>
      <c r="K63" s="14">
        <v>0</v>
      </c>
      <c r="L63" s="49" t="str">
        <f t="shared" si="4"/>
        <v/>
      </c>
      <c r="M63" s="33">
        <f t="shared" si="5"/>
        <v>2.2622796539617041E-3</v>
      </c>
      <c r="N63" s="34" t="str">
        <f t="shared" si="6"/>
        <v/>
      </c>
    </row>
    <row r="64" spans="1:14" hidden="1" outlineLevel="1" x14ac:dyDescent="0.25">
      <c r="A64" s="36"/>
      <c r="B64" s="50" t="s">
        <v>73</v>
      </c>
      <c r="C64" s="42">
        <f t="shared" si="0"/>
        <v>-87.5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1</v>
      </c>
      <c r="K64" s="14">
        <v>8</v>
      </c>
      <c r="L64" s="49">
        <f t="shared" si="4"/>
        <v>-87.5</v>
      </c>
      <c r="M64" s="33">
        <f t="shared" si="5"/>
        <v>4.5245593079234082E-4</v>
      </c>
      <c r="N64" s="34">
        <f t="shared" si="6"/>
        <v>3.045101763494559E-3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5</v>
      </c>
      <c r="G65" s="49">
        <f t="shared" si="1"/>
        <v>-100</v>
      </c>
      <c r="H65" s="33" t="str">
        <f t="shared" si="2"/>
        <v/>
      </c>
      <c r="I65" s="33">
        <f t="shared" si="3"/>
        <v>2.0267531414673693E-2</v>
      </c>
      <c r="J65" s="20">
        <v>0</v>
      </c>
      <c r="K65" s="14">
        <v>1083</v>
      </c>
      <c r="L65" s="49">
        <f t="shared" si="4"/>
        <v>-100</v>
      </c>
      <c r="M65" s="33" t="str">
        <f t="shared" si="5"/>
        <v/>
      </c>
      <c r="N65" s="34">
        <f t="shared" si="6"/>
        <v>0.41223065123307584</v>
      </c>
    </row>
    <row r="66" spans="1:14" collapsed="1" x14ac:dyDescent="0.25">
      <c r="A66" s="36" t="s">
        <v>75</v>
      </c>
      <c r="B66" s="1" t="s">
        <v>76</v>
      </c>
      <c r="C66" s="42">
        <f t="shared" si="0"/>
        <v>-2.5875075437537718</v>
      </c>
      <c r="D66" s="48"/>
      <c r="E66" s="20">
        <v>1563</v>
      </c>
      <c r="F66" s="14">
        <v>1281</v>
      </c>
      <c r="G66" s="49">
        <f t="shared" si="1"/>
        <v>22.014051522248241</v>
      </c>
      <c r="H66" s="33">
        <f t="shared" si="2"/>
        <v>5.3024391898768526</v>
      </c>
      <c r="I66" s="33">
        <f t="shared" si="3"/>
        <v>5.1925415484394</v>
      </c>
      <c r="J66" s="20">
        <v>12913</v>
      </c>
      <c r="K66" s="14">
        <v>13256</v>
      </c>
      <c r="L66" s="49">
        <f t="shared" si="4"/>
        <v>-2.5875075437537718</v>
      </c>
      <c r="M66" s="33">
        <f t="shared" si="5"/>
        <v>5.8425634343214972</v>
      </c>
      <c r="N66" s="34">
        <f t="shared" si="6"/>
        <v>5.0457336221104843</v>
      </c>
    </row>
    <row r="67" spans="1:14" hidden="1" outlineLevel="1" x14ac:dyDescent="0.25">
      <c r="A67" s="36"/>
      <c r="B67" s="50" t="s">
        <v>77</v>
      </c>
      <c r="C67" s="42">
        <f t="shared" si="0"/>
        <v>-15.133998949027852</v>
      </c>
      <c r="D67" s="48"/>
      <c r="E67" s="20">
        <v>414</v>
      </c>
      <c r="F67" s="14">
        <v>367</v>
      </c>
      <c r="G67" s="49">
        <f t="shared" si="1"/>
        <v>12.806539509536785</v>
      </c>
      <c r="H67" s="33">
        <f t="shared" si="2"/>
        <v>1.40448485259694</v>
      </c>
      <c r="I67" s="33">
        <f t="shared" si="3"/>
        <v>1.487636805837049</v>
      </c>
      <c r="J67" s="20">
        <v>3230</v>
      </c>
      <c r="K67" s="14">
        <v>3806</v>
      </c>
      <c r="L67" s="49">
        <f t="shared" si="4"/>
        <v>-15.133998949027852</v>
      </c>
      <c r="M67" s="33">
        <f t="shared" si="5"/>
        <v>1.461432656459261</v>
      </c>
      <c r="N67" s="34">
        <f t="shared" si="6"/>
        <v>1.4487071639825364</v>
      </c>
    </row>
    <row r="68" spans="1:14" hidden="1" outlineLevel="1" x14ac:dyDescent="0.25">
      <c r="A68" s="36"/>
      <c r="B68" s="50" t="s">
        <v>78</v>
      </c>
      <c r="C68" s="42">
        <f t="shared" si="0"/>
        <v>42.473390775468829</v>
      </c>
      <c r="D68" s="48"/>
      <c r="E68" s="20">
        <v>280</v>
      </c>
      <c r="F68" s="14">
        <v>220</v>
      </c>
      <c r="G68" s="49">
        <f t="shared" si="1"/>
        <v>27.27272727272727</v>
      </c>
      <c r="H68" s="33">
        <f t="shared" si="2"/>
        <v>0.94989313702208511</v>
      </c>
      <c r="I68" s="33">
        <f t="shared" si="3"/>
        <v>0.89177138224564245</v>
      </c>
      <c r="J68" s="20">
        <v>2811</v>
      </c>
      <c r="K68" s="14">
        <v>1973</v>
      </c>
      <c r="L68" s="49">
        <f t="shared" si="4"/>
        <v>42.473390775468829</v>
      </c>
      <c r="M68" s="33">
        <f t="shared" si="5"/>
        <v>1.27185362145727</v>
      </c>
      <c r="N68" s="34">
        <f t="shared" si="6"/>
        <v>0.75099822242184555</v>
      </c>
    </row>
    <row r="69" spans="1:14" hidden="1" outlineLevel="1" x14ac:dyDescent="0.25">
      <c r="A69" s="36"/>
      <c r="B69" s="50" t="s">
        <v>79</v>
      </c>
      <c r="C69" s="42">
        <f t="shared" si="0"/>
        <v>18.826135105204873</v>
      </c>
      <c r="D69" s="48"/>
      <c r="E69" s="20">
        <v>216</v>
      </c>
      <c r="F69" s="14">
        <v>241</v>
      </c>
      <c r="G69" s="49">
        <f t="shared" si="1"/>
        <v>-10.37344398340249</v>
      </c>
      <c r="H69" s="33">
        <f t="shared" si="2"/>
        <v>0.73277470570275127</v>
      </c>
      <c r="I69" s="33">
        <f t="shared" si="3"/>
        <v>0.97689501418727209</v>
      </c>
      <c r="J69" s="20">
        <v>2146</v>
      </c>
      <c r="K69" s="14">
        <v>1806</v>
      </c>
      <c r="L69" s="49">
        <f t="shared" si="4"/>
        <v>18.826135105204873</v>
      </c>
      <c r="M69" s="33">
        <f t="shared" si="5"/>
        <v>0.97097042748036344</v>
      </c>
      <c r="N69" s="34">
        <f t="shared" si="6"/>
        <v>0.68743172310889666</v>
      </c>
    </row>
    <row r="70" spans="1:14" hidden="1" outlineLevel="1" x14ac:dyDescent="0.25">
      <c r="A70" s="36"/>
      <c r="B70" s="50" t="s">
        <v>80</v>
      </c>
      <c r="C70" s="42">
        <f t="shared" si="0"/>
        <v>-41.723549488054609</v>
      </c>
      <c r="D70" s="48"/>
      <c r="E70" s="20">
        <v>120</v>
      </c>
      <c r="F70" s="14">
        <v>180</v>
      </c>
      <c r="G70" s="49">
        <f t="shared" si="1"/>
        <v>-33.333333333333329</v>
      </c>
      <c r="H70" s="33">
        <f t="shared" si="2"/>
        <v>0.40709705872375068</v>
      </c>
      <c r="I70" s="33">
        <f t="shared" si="3"/>
        <v>0.72963113092825294</v>
      </c>
      <c r="J70" s="20">
        <v>1366</v>
      </c>
      <c r="K70" s="14">
        <v>2344</v>
      </c>
      <c r="L70" s="49">
        <f t="shared" si="4"/>
        <v>-41.723549488054609</v>
      </c>
      <c r="M70" s="33">
        <f t="shared" si="5"/>
        <v>0.6180548014623376</v>
      </c>
      <c r="N70" s="34">
        <f t="shared" si="6"/>
        <v>0.89221481670390579</v>
      </c>
    </row>
    <row r="71" spans="1:14" hidden="1" outlineLevel="1" x14ac:dyDescent="0.25">
      <c r="A71" s="36"/>
      <c r="B71" s="50" t="s">
        <v>81</v>
      </c>
      <c r="C71" s="42">
        <f t="shared" si="0"/>
        <v>11.992263056092844</v>
      </c>
      <c r="D71" s="48"/>
      <c r="E71" s="20">
        <v>152</v>
      </c>
      <c r="F71" s="14">
        <v>99</v>
      </c>
      <c r="G71" s="49">
        <f t="shared" si="1"/>
        <v>53.535353535353536</v>
      </c>
      <c r="H71" s="33">
        <f t="shared" si="2"/>
        <v>0.51565627438341755</v>
      </c>
      <c r="I71" s="33">
        <f t="shared" si="3"/>
        <v>0.40129712201053913</v>
      </c>
      <c r="J71" s="20">
        <v>1158</v>
      </c>
      <c r="K71" s="14">
        <v>1034</v>
      </c>
      <c r="L71" s="49">
        <f t="shared" si="4"/>
        <v>11.992263056092844</v>
      </c>
      <c r="M71" s="33">
        <f t="shared" si="5"/>
        <v>0.52394396785753061</v>
      </c>
      <c r="N71" s="34">
        <f t="shared" si="6"/>
        <v>0.39357940293167171</v>
      </c>
    </row>
    <row r="72" spans="1:14" hidden="1" outlineLevel="1" x14ac:dyDescent="0.25">
      <c r="A72" s="36"/>
      <c r="B72" s="50" t="s">
        <v>82</v>
      </c>
      <c r="C72" s="42">
        <f t="shared" si="0"/>
        <v>55.907172995780584</v>
      </c>
      <c r="D72" s="48"/>
      <c r="E72" s="20">
        <v>123</v>
      </c>
      <c r="F72" s="14">
        <v>41</v>
      </c>
      <c r="G72" s="49">
        <f t="shared" si="1"/>
        <v>200</v>
      </c>
      <c r="H72" s="33">
        <f t="shared" si="2"/>
        <v>0.41727448519184446</v>
      </c>
      <c r="I72" s="33">
        <f t="shared" si="3"/>
        <v>0.16619375760032429</v>
      </c>
      <c r="J72" s="20">
        <v>739</v>
      </c>
      <c r="K72" s="14">
        <v>474</v>
      </c>
      <c r="L72" s="49">
        <f t="shared" si="4"/>
        <v>55.907172995780584</v>
      </c>
      <c r="M72" s="33">
        <f t="shared" si="5"/>
        <v>0.33436493285553986</v>
      </c>
      <c r="N72" s="34">
        <f t="shared" si="6"/>
        <v>0.18042227948705261</v>
      </c>
    </row>
    <row r="73" spans="1:14" hidden="1" outlineLevel="1" x14ac:dyDescent="0.25">
      <c r="A73" s="36"/>
      <c r="B73" s="50" t="s">
        <v>83</v>
      </c>
      <c r="C73" s="42">
        <f t="shared" si="0"/>
        <v>-23.198198198198199</v>
      </c>
      <c r="D73" s="48"/>
      <c r="E73" s="20">
        <v>58</v>
      </c>
      <c r="F73" s="14">
        <v>8</v>
      </c>
      <c r="G73" s="49">
        <f t="shared" si="1"/>
        <v>625</v>
      </c>
      <c r="H73" s="33">
        <f t="shared" si="2"/>
        <v>0.19676357838314618</v>
      </c>
      <c r="I73" s="33">
        <f t="shared" si="3"/>
        <v>3.2428050263477913E-2</v>
      </c>
      <c r="J73" s="20">
        <v>341</v>
      </c>
      <c r="K73" s="14">
        <v>444</v>
      </c>
      <c r="L73" s="49">
        <f t="shared" si="4"/>
        <v>-23.198198198198199</v>
      </c>
      <c r="M73" s="33">
        <f t="shared" si="5"/>
        <v>0.15428747240018822</v>
      </c>
      <c r="N73" s="34">
        <f t="shared" si="6"/>
        <v>0.16900314787394802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-23.56164383561644</v>
      </c>
      <c r="D74" s="48"/>
      <c r="E74" s="20">
        <v>81</v>
      </c>
      <c r="F74" s="14">
        <v>42</v>
      </c>
      <c r="G74" s="49">
        <f t="shared" ref="G74:G137" si="8">IF(F74=0,"",SUM(((E74-F74)/F74)*100))</f>
        <v>92.857142857142861</v>
      </c>
      <c r="H74" s="33">
        <f t="shared" ref="H74:H137" si="9">IF(E74=0,"",SUM((E74/CntPeriod)*100))</f>
        <v>0.27479051463853171</v>
      </c>
      <c r="I74" s="33">
        <f t="shared" ref="I74:I137" si="10">IF(F74=0,"",SUM((F74/CntPeriodPrevYear)*100))</f>
        <v>0.170247263883259</v>
      </c>
      <c r="J74" s="20">
        <v>279</v>
      </c>
      <c r="K74" s="14">
        <v>365</v>
      </c>
      <c r="L74" s="49">
        <f t="shared" ref="L74:L137" si="11">IF(K74=0,"",SUM(((J74-K74)/K74)*100))</f>
        <v>-23.56164383561644</v>
      </c>
      <c r="M74" s="33">
        <f t="shared" ref="M74:M137" si="12">IF(J74=0,"",SUM((J74/CntYearAck)*100))</f>
        <v>0.12623520469106309</v>
      </c>
      <c r="N74" s="34">
        <f t="shared" ref="N74:N137" si="13">IF(K74=0,"",SUM((K74/CntPrevYearAck)*100))</f>
        <v>0.13893276795943924</v>
      </c>
    </row>
    <row r="75" spans="1:14" hidden="1" outlineLevel="1" x14ac:dyDescent="0.25">
      <c r="A75" s="36"/>
      <c r="B75" s="50" t="s">
        <v>85</v>
      </c>
      <c r="C75" s="42">
        <f t="shared" si="7"/>
        <v>-9.4276094276094273</v>
      </c>
      <c r="D75" s="48"/>
      <c r="E75" s="20">
        <v>22</v>
      </c>
      <c r="F75" s="14">
        <v>19</v>
      </c>
      <c r="G75" s="49">
        <f t="shared" si="8"/>
        <v>15.789473684210526</v>
      </c>
      <c r="H75" s="33">
        <f t="shared" si="9"/>
        <v>7.4634460766020955E-2</v>
      </c>
      <c r="I75" s="33">
        <f t="shared" si="10"/>
        <v>7.7016619375760029E-2</v>
      </c>
      <c r="J75" s="20">
        <v>269</v>
      </c>
      <c r="K75" s="14">
        <v>297</v>
      </c>
      <c r="L75" s="49">
        <f t="shared" si="11"/>
        <v>-9.4276094276094273</v>
      </c>
      <c r="M75" s="33">
        <f t="shared" si="12"/>
        <v>0.12171064538313969</v>
      </c>
      <c r="N75" s="34">
        <f t="shared" si="13"/>
        <v>0.11304940296973549</v>
      </c>
    </row>
    <row r="76" spans="1:14" hidden="1" outlineLevel="1" x14ac:dyDescent="0.25">
      <c r="A76" s="36"/>
      <c r="B76" s="50" t="s">
        <v>86</v>
      </c>
      <c r="C76" s="42">
        <f t="shared" si="7"/>
        <v>151.35135135135135</v>
      </c>
      <c r="D76" s="48"/>
      <c r="E76" s="20">
        <v>5</v>
      </c>
      <c r="F76" s="14">
        <v>0</v>
      </c>
      <c r="G76" s="49" t="str">
        <f t="shared" si="8"/>
        <v/>
      </c>
      <c r="H76" s="33">
        <f t="shared" si="9"/>
        <v>1.6962377446822947E-2</v>
      </c>
      <c r="I76" s="33" t="str">
        <f t="shared" si="10"/>
        <v/>
      </c>
      <c r="J76" s="20">
        <v>93</v>
      </c>
      <c r="K76" s="14">
        <v>37</v>
      </c>
      <c r="L76" s="49">
        <f t="shared" si="11"/>
        <v>151.35135135135135</v>
      </c>
      <c r="M76" s="33">
        <f t="shared" si="12"/>
        <v>4.2078401563687702E-2</v>
      </c>
      <c r="N76" s="34">
        <f t="shared" si="13"/>
        <v>1.4083595656162335E-2</v>
      </c>
    </row>
    <row r="77" spans="1:14" hidden="1" outlineLevel="1" x14ac:dyDescent="0.25">
      <c r="A77" s="36"/>
      <c r="B77" s="50" t="s">
        <v>87</v>
      </c>
      <c r="C77" s="42">
        <f t="shared" si="7"/>
        <v>22.535211267605636</v>
      </c>
      <c r="D77" s="48"/>
      <c r="E77" s="20">
        <v>19</v>
      </c>
      <c r="F77" s="14">
        <v>1</v>
      </c>
      <c r="G77" s="49">
        <f t="shared" si="8"/>
        <v>1800</v>
      </c>
      <c r="H77" s="33">
        <f t="shared" si="9"/>
        <v>6.4457034297927193E-2</v>
      </c>
      <c r="I77" s="33">
        <f t="shared" si="10"/>
        <v>4.0535062829347391E-3</v>
      </c>
      <c r="J77" s="20">
        <v>87</v>
      </c>
      <c r="K77" s="14">
        <v>71</v>
      </c>
      <c r="L77" s="49">
        <f t="shared" si="11"/>
        <v>22.535211267605636</v>
      </c>
      <c r="M77" s="33">
        <f t="shared" si="12"/>
        <v>3.9363665978933648E-2</v>
      </c>
      <c r="N77" s="34">
        <f t="shared" si="13"/>
        <v>2.7025278151014208E-2</v>
      </c>
    </row>
    <row r="78" spans="1:14" hidden="1" outlineLevel="1" x14ac:dyDescent="0.25">
      <c r="A78" s="36"/>
      <c r="B78" s="50" t="s">
        <v>88</v>
      </c>
      <c r="C78" s="42">
        <f t="shared" si="7"/>
        <v>248</v>
      </c>
      <c r="D78" s="48"/>
      <c r="E78" s="20">
        <v>19</v>
      </c>
      <c r="F78" s="14">
        <v>13</v>
      </c>
      <c r="G78" s="49">
        <f t="shared" si="8"/>
        <v>46.153846153846153</v>
      </c>
      <c r="H78" s="33">
        <f t="shared" si="9"/>
        <v>6.4457034297927193E-2</v>
      </c>
      <c r="I78" s="33">
        <f t="shared" si="10"/>
        <v>5.2695581678151596E-2</v>
      </c>
      <c r="J78" s="20">
        <v>87</v>
      </c>
      <c r="K78" s="14">
        <v>25</v>
      </c>
      <c r="L78" s="49">
        <f t="shared" si="11"/>
        <v>248</v>
      </c>
      <c r="M78" s="33">
        <f t="shared" si="12"/>
        <v>3.9363665978933648E-2</v>
      </c>
      <c r="N78" s="34">
        <f t="shared" si="13"/>
        <v>9.5159430109204961E-3</v>
      </c>
    </row>
    <row r="79" spans="1:14" hidden="1" outlineLevel="1" x14ac:dyDescent="0.25">
      <c r="A79" s="36"/>
      <c r="B79" s="50" t="s">
        <v>89</v>
      </c>
      <c r="C79" s="42">
        <f t="shared" si="7"/>
        <v>-36.752136752136757</v>
      </c>
      <c r="D79" s="48"/>
      <c r="E79" s="20">
        <v>16</v>
      </c>
      <c r="F79" s="14">
        <v>13</v>
      </c>
      <c r="G79" s="49">
        <f t="shared" si="8"/>
        <v>23.076923076923077</v>
      </c>
      <c r="H79" s="33">
        <f t="shared" si="9"/>
        <v>5.4279607829833432E-2</v>
      </c>
      <c r="I79" s="33">
        <f t="shared" si="10"/>
        <v>5.2695581678151596E-2</v>
      </c>
      <c r="J79" s="20">
        <v>74</v>
      </c>
      <c r="K79" s="14">
        <v>117</v>
      </c>
      <c r="L79" s="49">
        <f t="shared" si="11"/>
        <v>-36.752136752136757</v>
      </c>
      <c r="M79" s="33">
        <f t="shared" si="12"/>
        <v>3.3481738878633226E-2</v>
      </c>
      <c r="N79" s="34">
        <f t="shared" si="13"/>
        <v>4.4534613291107923E-2</v>
      </c>
    </row>
    <row r="80" spans="1:14" hidden="1" outlineLevel="1" x14ac:dyDescent="0.25">
      <c r="A80" s="36"/>
      <c r="B80" s="50" t="s">
        <v>90</v>
      </c>
      <c r="C80" s="42">
        <f t="shared" si="7"/>
        <v>-49.242424242424242</v>
      </c>
      <c r="D80" s="48"/>
      <c r="E80" s="20">
        <v>7</v>
      </c>
      <c r="F80" s="14">
        <v>12</v>
      </c>
      <c r="G80" s="49">
        <f t="shared" si="8"/>
        <v>-41.666666666666671</v>
      </c>
      <c r="H80" s="33">
        <f t="shared" si="9"/>
        <v>2.3747328425552126E-2</v>
      </c>
      <c r="I80" s="33">
        <f t="shared" si="10"/>
        <v>4.8642075395216866E-2</v>
      </c>
      <c r="J80" s="20">
        <v>67</v>
      </c>
      <c r="K80" s="14">
        <v>132</v>
      </c>
      <c r="L80" s="49">
        <f t="shared" si="11"/>
        <v>-49.242424242424242</v>
      </c>
      <c r="M80" s="33">
        <f t="shared" si="12"/>
        <v>3.0314547363086836E-2</v>
      </c>
      <c r="N80" s="34">
        <f t="shared" si="13"/>
        <v>5.024417909766022E-2</v>
      </c>
    </row>
    <row r="81" spans="1:14" hidden="1" outlineLevel="1" x14ac:dyDescent="0.25">
      <c r="A81" s="36"/>
      <c r="B81" s="50" t="s">
        <v>91</v>
      </c>
      <c r="C81" s="42">
        <f t="shared" si="7"/>
        <v>-16.901408450704224</v>
      </c>
      <c r="D81" s="48"/>
      <c r="E81" s="20">
        <v>12</v>
      </c>
      <c r="F81" s="14">
        <v>0</v>
      </c>
      <c r="G81" s="49" t="str">
        <f t="shared" si="8"/>
        <v/>
      </c>
      <c r="H81" s="33">
        <f t="shared" si="9"/>
        <v>4.0709705872375074E-2</v>
      </c>
      <c r="I81" s="33" t="str">
        <f t="shared" si="10"/>
        <v/>
      </c>
      <c r="J81" s="20">
        <v>59</v>
      </c>
      <c r="K81" s="14">
        <v>71</v>
      </c>
      <c r="L81" s="49">
        <f t="shared" si="11"/>
        <v>-16.901408450704224</v>
      </c>
      <c r="M81" s="33">
        <f t="shared" si="12"/>
        <v>2.6694899916748109E-2</v>
      </c>
      <c r="N81" s="34">
        <f t="shared" si="13"/>
        <v>2.7025278151014208E-2</v>
      </c>
    </row>
    <row r="82" spans="1:14" hidden="1" outlineLevel="1" x14ac:dyDescent="0.25">
      <c r="A82" s="36"/>
      <c r="B82" s="50" t="s">
        <v>92</v>
      </c>
      <c r="C82" s="42">
        <f t="shared" si="7"/>
        <v>-54.54545454545454</v>
      </c>
      <c r="D82" s="48"/>
      <c r="E82" s="20">
        <v>0</v>
      </c>
      <c r="F82" s="14">
        <v>1</v>
      </c>
      <c r="G82" s="49">
        <f t="shared" si="8"/>
        <v>-100</v>
      </c>
      <c r="H82" s="33" t="str">
        <f t="shared" si="9"/>
        <v/>
      </c>
      <c r="I82" s="33">
        <f t="shared" si="10"/>
        <v>4.0535062829347391E-3</v>
      </c>
      <c r="J82" s="20">
        <v>40</v>
      </c>
      <c r="K82" s="14">
        <v>88</v>
      </c>
      <c r="L82" s="49">
        <f t="shared" si="11"/>
        <v>-54.54545454545454</v>
      </c>
      <c r="M82" s="33">
        <f t="shared" si="12"/>
        <v>1.8098237231693633E-2</v>
      </c>
      <c r="N82" s="34">
        <f t="shared" si="13"/>
        <v>3.3496119398440147E-2</v>
      </c>
    </row>
    <row r="83" spans="1:14" hidden="1" outlineLevel="1" x14ac:dyDescent="0.25">
      <c r="A83" s="36"/>
      <c r="B83" s="50" t="s">
        <v>93</v>
      </c>
      <c r="C83" s="42">
        <f t="shared" si="7"/>
        <v>-76.219512195121951</v>
      </c>
      <c r="D83" s="48"/>
      <c r="E83" s="20">
        <v>4</v>
      </c>
      <c r="F83" s="14">
        <v>24</v>
      </c>
      <c r="G83" s="49">
        <f t="shared" si="8"/>
        <v>-83.333333333333343</v>
      </c>
      <c r="H83" s="33">
        <f t="shared" si="9"/>
        <v>1.3569901957458358E-2</v>
      </c>
      <c r="I83" s="33">
        <f t="shared" si="10"/>
        <v>9.7284150790433732E-2</v>
      </c>
      <c r="J83" s="20">
        <v>39</v>
      </c>
      <c r="K83" s="14">
        <v>164</v>
      </c>
      <c r="L83" s="49">
        <f t="shared" si="11"/>
        <v>-76.219512195121951</v>
      </c>
      <c r="M83" s="33">
        <f t="shared" si="12"/>
        <v>1.7645781300901293E-2</v>
      </c>
      <c r="N83" s="34">
        <f t="shared" si="13"/>
        <v>6.2424586151638456E-2</v>
      </c>
    </row>
    <row r="84" spans="1:14" hidden="1" outlineLevel="1" x14ac:dyDescent="0.25">
      <c r="A84" s="36"/>
      <c r="B84" s="50" t="s">
        <v>94</v>
      </c>
      <c r="C84" s="42" t="str">
        <f t="shared" si="7"/>
        <v/>
      </c>
      <c r="D84" s="48"/>
      <c r="E84" s="20">
        <v>10</v>
      </c>
      <c r="F84" s="14">
        <v>0</v>
      </c>
      <c r="G84" s="49" t="str">
        <f t="shared" si="8"/>
        <v/>
      </c>
      <c r="H84" s="33">
        <f t="shared" si="9"/>
        <v>3.3924754893645895E-2</v>
      </c>
      <c r="I84" s="33" t="str">
        <f t="shared" si="10"/>
        <v/>
      </c>
      <c r="J84" s="20">
        <v>17</v>
      </c>
      <c r="K84" s="14">
        <v>0</v>
      </c>
      <c r="L84" s="49" t="str">
        <f t="shared" si="11"/>
        <v/>
      </c>
      <c r="M84" s="33">
        <f t="shared" si="12"/>
        <v>7.691750823469793E-3</v>
      </c>
      <c r="N84" s="34" t="str">
        <f t="shared" si="13"/>
        <v/>
      </c>
    </row>
    <row r="85" spans="1:14" hidden="1" outlineLevel="1" x14ac:dyDescent="0.25">
      <c r="A85" s="36"/>
      <c r="B85" s="50" t="s">
        <v>95</v>
      </c>
      <c r="C85" s="42">
        <f t="shared" si="7"/>
        <v>28.571428571428569</v>
      </c>
      <c r="D85" s="48"/>
      <c r="E85" s="20">
        <v>3</v>
      </c>
      <c r="F85" s="14">
        <v>0</v>
      </c>
      <c r="G85" s="49" t="str">
        <f t="shared" si="8"/>
        <v/>
      </c>
      <c r="H85" s="33">
        <f t="shared" si="9"/>
        <v>1.0177426468093768E-2</v>
      </c>
      <c r="I85" s="33" t="str">
        <f t="shared" si="10"/>
        <v/>
      </c>
      <c r="J85" s="20">
        <v>9</v>
      </c>
      <c r="K85" s="14">
        <v>7</v>
      </c>
      <c r="L85" s="49">
        <f t="shared" si="11"/>
        <v>28.571428571428569</v>
      </c>
      <c r="M85" s="33">
        <f t="shared" si="12"/>
        <v>4.0721033771310674E-3</v>
      </c>
      <c r="N85" s="34">
        <f t="shared" si="13"/>
        <v>2.6644640430577389E-3</v>
      </c>
    </row>
    <row r="86" spans="1:14" hidden="1" outlineLevel="1" x14ac:dyDescent="0.25">
      <c r="A86" s="36"/>
      <c r="B86" s="50" t="s">
        <v>96</v>
      </c>
      <c r="C86" s="42" t="str">
        <f t="shared" si="7"/>
        <v/>
      </c>
      <c r="D86" s="48"/>
      <c r="E86" s="20">
        <v>1</v>
      </c>
      <c r="F86" s="14">
        <v>0</v>
      </c>
      <c r="G86" s="49" t="str">
        <f t="shared" si="8"/>
        <v/>
      </c>
      <c r="H86" s="33">
        <f t="shared" si="9"/>
        <v>3.3924754893645895E-3</v>
      </c>
      <c r="I86" s="33" t="str">
        <f t="shared" si="10"/>
        <v/>
      </c>
      <c r="J86" s="20">
        <v>1</v>
      </c>
      <c r="K86" s="14">
        <v>0</v>
      </c>
      <c r="L86" s="49" t="str">
        <f t="shared" si="11"/>
        <v/>
      </c>
      <c r="M86" s="33">
        <f t="shared" si="12"/>
        <v>4.5245593079234082E-4</v>
      </c>
      <c r="N86" s="34" t="str">
        <f t="shared" si="13"/>
        <v/>
      </c>
    </row>
    <row r="87" spans="1:14" hidden="1" outlineLevel="1" x14ac:dyDescent="0.25">
      <c r="A87" s="36"/>
      <c r="B87" s="50" t="s">
        <v>97</v>
      </c>
      <c r="C87" s="42" t="str">
        <f t="shared" si="7"/>
        <v/>
      </c>
      <c r="D87" s="48"/>
      <c r="E87" s="20">
        <v>1</v>
      </c>
      <c r="F87" s="14">
        <v>0</v>
      </c>
      <c r="G87" s="49" t="str">
        <f t="shared" si="8"/>
        <v/>
      </c>
      <c r="H87" s="33">
        <f t="shared" si="9"/>
        <v>3.3924754893645895E-3</v>
      </c>
      <c r="I87" s="33" t="str">
        <f t="shared" si="10"/>
        <v/>
      </c>
      <c r="J87" s="20">
        <v>1</v>
      </c>
      <c r="K87" s="14">
        <v>0</v>
      </c>
      <c r="L87" s="49" t="str">
        <f t="shared" si="11"/>
        <v/>
      </c>
      <c r="M87" s="33">
        <f t="shared" si="12"/>
        <v>4.5245593079234082E-4</v>
      </c>
      <c r="N87" s="34" t="str">
        <f t="shared" si="13"/>
        <v/>
      </c>
    </row>
    <row r="88" spans="1:14" hidden="1" outlineLevel="1" x14ac:dyDescent="0.25">
      <c r="A88" s="36"/>
      <c r="B88" s="50" t="s">
        <v>98</v>
      </c>
      <c r="C88" s="42">
        <f t="shared" si="7"/>
        <v>-100</v>
      </c>
      <c r="D88" s="48"/>
      <c r="E88" s="20">
        <v>0</v>
      </c>
      <c r="F88" s="14">
        <v>0</v>
      </c>
      <c r="G88" s="49" t="str">
        <f t="shared" si="8"/>
        <v/>
      </c>
      <c r="H88" s="33" t="str">
        <f t="shared" si="9"/>
        <v/>
      </c>
      <c r="I88" s="33" t="str">
        <f t="shared" si="10"/>
        <v/>
      </c>
      <c r="J88" s="20">
        <v>0</v>
      </c>
      <c r="K88" s="14">
        <v>1</v>
      </c>
      <c r="L88" s="49">
        <f t="shared" si="11"/>
        <v>-100</v>
      </c>
      <c r="M88" s="33" t="str">
        <f t="shared" si="12"/>
        <v/>
      </c>
      <c r="N88" s="34">
        <f t="shared" si="13"/>
        <v>3.8063772043681987E-4</v>
      </c>
    </row>
    <row r="89" spans="1:14" collapsed="1" x14ac:dyDescent="0.25">
      <c r="A89" s="36" t="s">
        <v>99</v>
      </c>
      <c r="B89" s="1" t="s">
        <v>100</v>
      </c>
      <c r="C89" s="42">
        <f t="shared" si="7"/>
        <v>-9.194178203762867</v>
      </c>
      <c r="D89" s="48"/>
      <c r="E89" s="20">
        <v>1552</v>
      </c>
      <c r="F89" s="14">
        <v>1222</v>
      </c>
      <c r="G89" s="49">
        <f t="shared" si="8"/>
        <v>27.004909983633389</v>
      </c>
      <c r="H89" s="33">
        <f t="shared" si="9"/>
        <v>5.2651219594938423</v>
      </c>
      <c r="I89" s="33">
        <f t="shared" si="10"/>
        <v>4.95338467774625</v>
      </c>
      <c r="J89" s="20">
        <v>12790</v>
      </c>
      <c r="K89" s="14">
        <v>14085</v>
      </c>
      <c r="L89" s="49">
        <f t="shared" si="11"/>
        <v>-9.194178203762867</v>
      </c>
      <c r="M89" s="33">
        <f t="shared" si="12"/>
        <v>5.7869113548340394</v>
      </c>
      <c r="N89" s="34">
        <f t="shared" si="13"/>
        <v>5.3612822923526071</v>
      </c>
    </row>
    <row r="90" spans="1:14" hidden="1" outlineLevel="1" x14ac:dyDescent="0.25">
      <c r="A90" s="36"/>
      <c r="B90" s="50" t="s">
        <v>101</v>
      </c>
      <c r="C90" s="42">
        <f t="shared" si="7"/>
        <v>-10.246797875663855</v>
      </c>
      <c r="D90" s="48"/>
      <c r="E90" s="20">
        <v>333</v>
      </c>
      <c r="F90" s="14">
        <v>265</v>
      </c>
      <c r="G90" s="49">
        <f t="shared" si="8"/>
        <v>25.660377358490567</v>
      </c>
      <c r="H90" s="33">
        <f t="shared" si="9"/>
        <v>1.1296943379584083</v>
      </c>
      <c r="I90" s="33">
        <f t="shared" si="10"/>
        <v>1.0741791649777057</v>
      </c>
      <c r="J90" s="20">
        <v>2873</v>
      </c>
      <c r="K90" s="14">
        <v>3201</v>
      </c>
      <c r="L90" s="49">
        <f t="shared" si="11"/>
        <v>-10.246797875663855</v>
      </c>
      <c r="M90" s="33">
        <f t="shared" si="12"/>
        <v>1.2999058891663953</v>
      </c>
      <c r="N90" s="34">
        <f t="shared" si="13"/>
        <v>1.2184213431182602</v>
      </c>
    </row>
    <row r="91" spans="1:14" hidden="1" outlineLevel="1" x14ac:dyDescent="0.25">
      <c r="A91" s="36"/>
      <c r="B91" s="50" t="s">
        <v>102</v>
      </c>
      <c r="C91" s="42">
        <f t="shared" si="7"/>
        <v>-20.857863751051305</v>
      </c>
      <c r="D91" s="48"/>
      <c r="E91" s="20">
        <v>351</v>
      </c>
      <c r="F91" s="14">
        <v>291</v>
      </c>
      <c r="G91" s="49">
        <f t="shared" si="8"/>
        <v>20.618556701030926</v>
      </c>
      <c r="H91" s="33">
        <f t="shared" si="9"/>
        <v>1.1907588967669709</v>
      </c>
      <c r="I91" s="33">
        <f t="shared" si="10"/>
        <v>1.1795703283340089</v>
      </c>
      <c r="J91" s="20">
        <v>2823</v>
      </c>
      <c r="K91" s="14">
        <v>3567</v>
      </c>
      <c r="L91" s="49">
        <f t="shared" si="11"/>
        <v>-20.857863751051305</v>
      </c>
      <c r="M91" s="33">
        <f t="shared" si="12"/>
        <v>1.2772830926267782</v>
      </c>
      <c r="N91" s="34">
        <f t="shared" si="13"/>
        <v>1.3577347487981364</v>
      </c>
    </row>
    <row r="92" spans="1:14" hidden="1" outlineLevel="1" x14ac:dyDescent="0.25">
      <c r="A92" s="36"/>
      <c r="B92" s="50" t="s">
        <v>103</v>
      </c>
      <c r="C92" s="42">
        <f t="shared" si="7"/>
        <v>19.947159841479525</v>
      </c>
      <c r="D92" s="48"/>
      <c r="E92" s="20">
        <v>200</v>
      </c>
      <c r="F92" s="14">
        <v>226</v>
      </c>
      <c r="G92" s="49">
        <f t="shared" si="8"/>
        <v>-11.504424778761061</v>
      </c>
      <c r="H92" s="33">
        <f t="shared" si="9"/>
        <v>0.67849509787291784</v>
      </c>
      <c r="I92" s="33">
        <f t="shared" si="10"/>
        <v>0.91609241994325097</v>
      </c>
      <c r="J92" s="20">
        <v>1816</v>
      </c>
      <c r="K92" s="14">
        <v>1514</v>
      </c>
      <c r="L92" s="49">
        <f t="shared" si="11"/>
        <v>19.947159841479525</v>
      </c>
      <c r="M92" s="33">
        <f t="shared" si="12"/>
        <v>0.82165997031889093</v>
      </c>
      <c r="N92" s="34">
        <f t="shared" si="13"/>
        <v>0.57628550874134521</v>
      </c>
    </row>
    <row r="93" spans="1:14" hidden="1" outlineLevel="1" x14ac:dyDescent="0.25">
      <c r="A93" s="36"/>
      <c r="B93" s="50" t="s">
        <v>104</v>
      </c>
      <c r="C93" s="42">
        <f t="shared" si="7"/>
        <v>8.2077051926298168</v>
      </c>
      <c r="D93" s="48"/>
      <c r="E93" s="20">
        <v>183</v>
      </c>
      <c r="F93" s="14">
        <v>106</v>
      </c>
      <c r="G93" s="49">
        <f t="shared" si="8"/>
        <v>72.641509433962256</v>
      </c>
      <c r="H93" s="33">
        <f t="shared" si="9"/>
        <v>0.6208230145537198</v>
      </c>
      <c r="I93" s="33">
        <f t="shared" si="10"/>
        <v>0.42967166599108231</v>
      </c>
      <c r="J93" s="20">
        <v>1292</v>
      </c>
      <c r="K93" s="14">
        <v>1194</v>
      </c>
      <c r="L93" s="49">
        <f t="shared" si="11"/>
        <v>8.2077051926298168</v>
      </c>
      <c r="M93" s="33">
        <f t="shared" si="12"/>
        <v>0.58457306258370434</v>
      </c>
      <c r="N93" s="34">
        <f t="shared" si="13"/>
        <v>0.45448143820156284</v>
      </c>
    </row>
    <row r="94" spans="1:14" hidden="1" outlineLevel="1" x14ac:dyDescent="0.25">
      <c r="A94" s="36"/>
      <c r="B94" s="50" t="s">
        <v>105</v>
      </c>
      <c r="C94" s="42">
        <f t="shared" si="7"/>
        <v>-3.9603960396039604</v>
      </c>
      <c r="D94" s="48"/>
      <c r="E94" s="20">
        <v>138</v>
      </c>
      <c r="F94" s="14">
        <v>90</v>
      </c>
      <c r="G94" s="49">
        <f t="shared" si="8"/>
        <v>53.333333333333336</v>
      </c>
      <c r="H94" s="33">
        <f t="shared" si="9"/>
        <v>0.46816161753231333</v>
      </c>
      <c r="I94" s="33">
        <f t="shared" si="10"/>
        <v>0.36481556546412647</v>
      </c>
      <c r="J94" s="20">
        <v>873</v>
      </c>
      <c r="K94" s="14">
        <v>909</v>
      </c>
      <c r="L94" s="49">
        <f t="shared" si="11"/>
        <v>-3.9603960396039604</v>
      </c>
      <c r="M94" s="33">
        <f t="shared" si="12"/>
        <v>0.39499402758171354</v>
      </c>
      <c r="N94" s="34">
        <f t="shared" si="13"/>
        <v>0.34599968787706925</v>
      </c>
    </row>
    <row r="95" spans="1:14" hidden="1" outlineLevel="1" x14ac:dyDescent="0.25">
      <c r="A95" s="36"/>
      <c r="B95" s="50" t="s">
        <v>106</v>
      </c>
      <c r="C95" s="42">
        <f t="shared" si="7"/>
        <v>67.658730158730165</v>
      </c>
      <c r="D95" s="48"/>
      <c r="E95" s="20">
        <v>78</v>
      </c>
      <c r="F95" s="14">
        <v>62</v>
      </c>
      <c r="G95" s="49">
        <f t="shared" si="8"/>
        <v>25.806451612903224</v>
      </c>
      <c r="H95" s="33">
        <f t="shared" si="9"/>
        <v>0.26461308817043794</v>
      </c>
      <c r="I95" s="33">
        <f t="shared" si="10"/>
        <v>0.25131738954195382</v>
      </c>
      <c r="J95" s="20">
        <v>845</v>
      </c>
      <c r="K95" s="14">
        <v>504</v>
      </c>
      <c r="L95" s="49">
        <f t="shared" si="11"/>
        <v>67.658730158730165</v>
      </c>
      <c r="M95" s="33">
        <f t="shared" si="12"/>
        <v>0.382325261519528</v>
      </c>
      <c r="N95" s="34">
        <f t="shared" si="13"/>
        <v>0.19184141110015721</v>
      </c>
    </row>
    <row r="96" spans="1:14" hidden="1" outlineLevel="1" x14ac:dyDescent="0.25">
      <c r="A96" s="36"/>
      <c r="B96" s="50" t="s">
        <v>107</v>
      </c>
      <c r="C96" s="42">
        <f t="shared" si="7"/>
        <v>-20.78239608801956</v>
      </c>
      <c r="D96" s="48"/>
      <c r="E96" s="20">
        <v>60</v>
      </c>
      <c r="F96" s="14">
        <v>68</v>
      </c>
      <c r="G96" s="49">
        <f t="shared" si="8"/>
        <v>-11.76470588235294</v>
      </c>
      <c r="H96" s="33">
        <f t="shared" si="9"/>
        <v>0.20354852936187534</v>
      </c>
      <c r="I96" s="33">
        <f t="shared" si="10"/>
        <v>0.27563842723956222</v>
      </c>
      <c r="J96" s="20">
        <v>648</v>
      </c>
      <c r="K96" s="14">
        <v>818</v>
      </c>
      <c r="L96" s="49">
        <f t="shared" si="11"/>
        <v>-20.78239608801956</v>
      </c>
      <c r="M96" s="33">
        <f t="shared" si="12"/>
        <v>0.29319144315343687</v>
      </c>
      <c r="N96" s="34">
        <f t="shared" si="13"/>
        <v>0.31136165531731863</v>
      </c>
    </row>
    <row r="97" spans="1:14" hidden="1" outlineLevel="1" x14ac:dyDescent="0.25">
      <c r="A97" s="36"/>
      <c r="B97" s="50" t="s">
        <v>108</v>
      </c>
      <c r="C97" s="42">
        <f t="shared" si="7"/>
        <v>-7.0909090909090908</v>
      </c>
      <c r="D97" s="48"/>
      <c r="E97" s="20">
        <v>64</v>
      </c>
      <c r="F97" s="14">
        <v>28</v>
      </c>
      <c r="G97" s="49">
        <f t="shared" si="8"/>
        <v>128.57142857142858</v>
      </c>
      <c r="H97" s="33">
        <f t="shared" si="9"/>
        <v>0.21711843131933373</v>
      </c>
      <c r="I97" s="33">
        <f t="shared" si="10"/>
        <v>0.11349817592217266</v>
      </c>
      <c r="J97" s="20">
        <v>511</v>
      </c>
      <c r="K97" s="14">
        <v>550</v>
      </c>
      <c r="L97" s="49">
        <f t="shared" si="11"/>
        <v>-7.0909090909090908</v>
      </c>
      <c r="M97" s="33">
        <f t="shared" si="12"/>
        <v>0.23120498063488615</v>
      </c>
      <c r="N97" s="34">
        <f t="shared" si="13"/>
        <v>0.20935074624025091</v>
      </c>
    </row>
    <row r="98" spans="1:14" hidden="1" outlineLevel="1" x14ac:dyDescent="0.25">
      <c r="A98" s="36"/>
      <c r="B98" s="50" t="s">
        <v>109</v>
      </c>
      <c r="C98" s="42">
        <f t="shared" si="7"/>
        <v>-49.452954048140043</v>
      </c>
      <c r="D98" s="48"/>
      <c r="E98" s="20">
        <v>47</v>
      </c>
      <c r="F98" s="14">
        <v>13</v>
      </c>
      <c r="G98" s="49">
        <f t="shared" si="8"/>
        <v>261.53846153846155</v>
      </c>
      <c r="H98" s="33">
        <f t="shared" si="9"/>
        <v>0.15944634800013568</v>
      </c>
      <c r="I98" s="33">
        <f t="shared" si="10"/>
        <v>5.2695581678151596E-2</v>
      </c>
      <c r="J98" s="20">
        <v>231</v>
      </c>
      <c r="K98" s="14">
        <v>457</v>
      </c>
      <c r="L98" s="49">
        <f t="shared" si="11"/>
        <v>-49.452954048140043</v>
      </c>
      <c r="M98" s="33">
        <f t="shared" si="12"/>
        <v>0.10451732001303073</v>
      </c>
      <c r="N98" s="34">
        <f t="shared" si="13"/>
        <v>0.17395143823962667</v>
      </c>
    </row>
    <row r="99" spans="1:14" hidden="1" outlineLevel="1" x14ac:dyDescent="0.25">
      <c r="A99" s="36"/>
      <c r="B99" s="50" t="s">
        <v>110</v>
      </c>
      <c r="C99" s="42">
        <f t="shared" si="7"/>
        <v>-67.938931297709928</v>
      </c>
      <c r="D99" s="48"/>
      <c r="E99" s="20">
        <v>37</v>
      </c>
      <c r="F99" s="14">
        <v>32</v>
      </c>
      <c r="G99" s="49">
        <f t="shared" si="8"/>
        <v>15.625</v>
      </c>
      <c r="H99" s="33">
        <f t="shared" si="9"/>
        <v>0.1255215931064898</v>
      </c>
      <c r="I99" s="33">
        <f t="shared" si="10"/>
        <v>0.12971220105391165</v>
      </c>
      <c r="J99" s="20">
        <v>210</v>
      </c>
      <c r="K99" s="14">
        <v>655</v>
      </c>
      <c r="L99" s="49">
        <f t="shared" si="11"/>
        <v>-67.938931297709928</v>
      </c>
      <c r="M99" s="33">
        <f t="shared" si="12"/>
        <v>9.5015745466391577E-2</v>
      </c>
      <c r="N99" s="34">
        <f t="shared" si="13"/>
        <v>0.24931770688611699</v>
      </c>
    </row>
    <row r="100" spans="1:14" hidden="1" outlineLevel="1" x14ac:dyDescent="0.25">
      <c r="A100" s="36"/>
      <c r="B100" s="50" t="s">
        <v>111</v>
      </c>
      <c r="C100" s="42">
        <f t="shared" si="7"/>
        <v>-57.037037037037038</v>
      </c>
      <c r="D100" s="48"/>
      <c r="E100" s="20">
        <v>17</v>
      </c>
      <c r="F100" s="14">
        <v>26</v>
      </c>
      <c r="G100" s="49">
        <f t="shared" si="8"/>
        <v>-34.615384615384613</v>
      </c>
      <c r="H100" s="33">
        <f t="shared" si="9"/>
        <v>5.7672083319198021E-2</v>
      </c>
      <c r="I100" s="33">
        <f t="shared" si="10"/>
        <v>0.10539116335630319</v>
      </c>
      <c r="J100" s="20">
        <v>174</v>
      </c>
      <c r="K100" s="14">
        <v>405</v>
      </c>
      <c r="L100" s="49">
        <f t="shared" si="11"/>
        <v>-57.037037037037038</v>
      </c>
      <c r="M100" s="33">
        <f t="shared" si="12"/>
        <v>7.8727331957867297E-2</v>
      </c>
      <c r="N100" s="34">
        <f t="shared" si="13"/>
        <v>0.15415827677691202</v>
      </c>
    </row>
    <row r="101" spans="1:14" hidden="1" outlineLevel="1" x14ac:dyDescent="0.25">
      <c r="A101" s="36"/>
      <c r="B101" s="50" t="s">
        <v>112</v>
      </c>
      <c r="C101" s="42" t="str">
        <f t="shared" si="7"/>
        <v/>
      </c>
      <c r="D101" s="48"/>
      <c r="E101" s="20">
        <v>6</v>
      </c>
      <c r="F101" s="14">
        <v>0</v>
      </c>
      <c r="G101" s="49" t="str">
        <f t="shared" si="8"/>
        <v/>
      </c>
      <c r="H101" s="33">
        <f t="shared" si="9"/>
        <v>2.0354852936187537E-2</v>
      </c>
      <c r="I101" s="33" t="str">
        <f t="shared" si="10"/>
        <v/>
      </c>
      <c r="J101" s="20">
        <v>110</v>
      </c>
      <c r="K101" s="14">
        <v>0</v>
      </c>
      <c r="L101" s="49" t="str">
        <f t="shared" si="11"/>
        <v/>
      </c>
      <c r="M101" s="33">
        <f t="shared" si="12"/>
        <v>4.9770152387157492E-2</v>
      </c>
      <c r="N101" s="34" t="str">
        <f t="shared" si="13"/>
        <v/>
      </c>
    </row>
    <row r="102" spans="1:14" hidden="1" outlineLevel="1" x14ac:dyDescent="0.25">
      <c r="A102" s="36"/>
      <c r="B102" s="50" t="s">
        <v>113</v>
      </c>
      <c r="C102" s="42" t="str">
        <f t="shared" si="7"/>
        <v/>
      </c>
      <c r="D102" s="48"/>
      <c r="E102" s="20">
        <v>12</v>
      </c>
      <c r="F102" s="14">
        <v>0</v>
      </c>
      <c r="G102" s="49" t="str">
        <f t="shared" si="8"/>
        <v/>
      </c>
      <c r="H102" s="33">
        <f t="shared" si="9"/>
        <v>4.0709705872375074E-2</v>
      </c>
      <c r="I102" s="33" t="str">
        <f t="shared" si="10"/>
        <v/>
      </c>
      <c r="J102" s="20">
        <v>104</v>
      </c>
      <c r="K102" s="14">
        <v>0</v>
      </c>
      <c r="L102" s="49" t="str">
        <f t="shared" si="11"/>
        <v/>
      </c>
      <c r="M102" s="33">
        <f t="shared" si="12"/>
        <v>4.7055416802403445E-2</v>
      </c>
      <c r="N102" s="34" t="str">
        <f t="shared" si="13"/>
        <v/>
      </c>
    </row>
    <row r="103" spans="1:14" hidden="1" outlineLevel="1" x14ac:dyDescent="0.25">
      <c r="A103" s="36"/>
      <c r="B103" s="50" t="s">
        <v>114</v>
      </c>
      <c r="C103" s="42" t="str">
        <f t="shared" si="7"/>
        <v/>
      </c>
      <c r="D103" s="48"/>
      <c r="E103" s="20">
        <v>3</v>
      </c>
      <c r="F103" s="14">
        <v>0</v>
      </c>
      <c r="G103" s="49" t="str">
        <f t="shared" si="8"/>
        <v/>
      </c>
      <c r="H103" s="33">
        <f t="shared" si="9"/>
        <v>1.0177426468093768E-2</v>
      </c>
      <c r="I103" s="33" t="str">
        <f t="shared" si="10"/>
        <v/>
      </c>
      <c r="J103" s="20">
        <v>83</v>
      </c>
      <c r="K103" s="14">
        <v>0</v>
      </c>
      <c r="L103" s="49" t="str">
        <f t="shared" si="11"/>
        <v/>
      </c>
      <c r="M103" s="33">
        <f t="shared" si="12"/>
        <v>3.7553842255764289E-2</v>
      </c>
      <c r="N103" s="34" t="str">
        <f t="shared" si="13"/>
        <v/>
      </c>
    </row>
    <row r="104" spans="1:14" hidden="1" outlineLevel="1" x14ac:dyDescent="0.25">
      <c r="A104" s="36"/>
      <c r="B104" s="50" t="s">
        <v>115</v>
      </c>
      <c r="C104" s="42">
        <f t="shared" si="7"/>
        <v>-62.5</v>
      </c>
      <c r="D104" s="48"/>
      <c r="E104" s="20">
        <v>5</v>
      </c>
      <c r="F104" s="14">
        <v>5</v>
      </c>
      <c r="G104" s="49">
        <f t="shared" si="8"/>
        <v>0</v>
      </c>
      <c r="H104" s="33">
        <f t="shared" si="9"/>
        <v>1.6962377446822947E-2</v>
      </c>
      <c r="I104" s="33">
        <f t="shared" si="10"/>
        <v>2.0267531414673693E-2</v>
      </c>
      <c r="J104" s="20">
        <v>63</v>
      </c>
      <c r="K104" s="14">
        <v>168</v>
      </c>
      <c r="L104" s="49">
        <f t="shared" si="11"/>
        <v>-62.5</v>
      </c>
      <c r="M104" s="33">
        <f t="shared" si="12"/>
        <v>2.8504723639917472E-2</v>
      </c>
      <c r="N104" s="34">
        <f t="shared" si="13"/>
        <v>6.3947137033385726E-2</v>
      </c>
    </row>
    <row r="105" spans="1:14" hidden="1" outlineLevel="1" x14ac:dyDescent="0.25">
      <c r="A105" s="36"/>
      <c r="B105" s="50" t="s">
        <v>116</v>
      </c>
      <c r="C105" s="42">
        <f t="shared" si="7"/>
        <v>7.0175438596491224</v>
      </c>
      <c r="D105" s="48"/>
      <c r="E105" s="20">
        <v>11</v>
      </c>
      <c r="F105" s="14">
        <v>1</v>
      </c>
      <c r="G105" s="49">
        <f t="shared" si="8"/>
        <v>1000</v>
      </c>
      <c r="H105" s="33">
        <f t="shared" si="9"/>
        <v>3.7317230383010477E-2</v>
      </c>
      <c r="I105" s="33">
        <f t="shared" si="10"/>
        <v>4.0535062829347391E-3</v>
      </c>
      <c r="J105" s="20">
        <v>61</v>
      </c>
      <c r="K105" s="14">
        <v>57</v>
      </c>
      <c r="L105" s="49">
        <f t="shared" si="11"/>
        <v>7.0175438596491224</v>
      </c>
      <c r="M105" s="33">
        <f t="shared" si="12"/>
        <v>2.7599811778332792E-2</v>
      </c>
      <c r="N105" s="34">
        <f t="shared" si="13"/>
        <v>2.1696350064898732E-2</v>
      </c>
    </row>
    <row r="106" spans="1:14" hidden="1" outlineLevel="1" x14ac:dyDescent="0.25">
      <c r="A106" s="36"/>
      <c r="B106" s="50" t="s">
        <v>117</v>
      </c>
      <c r="C106" s="42">
        <f t="shared" si="7"/>
        <v>-10.294117647058822</v>
      </c>
      <c r="D106" s="48"/>
      <c r="E106" s="20">
        <v>4</v>
      </c>
      <c r="F106" s="14">
        <v>5</v>
      </c>
      <c r="G106" s="49">
        <f t="shared" si="8"/>
        <v>-20</v>
      </c>
      <c r="H106" s="33">
        <f t="shared" si="9"/>
        <v>1.3569901957458358E-2</v>
      </c>
      <c r="I106" s="33">
        <f t="shared" si="10"/>
        <v>2.0267531414673693E-2</v>
      </c>
      <c r="J106" s="20">
        <v>61</v>
      </c>
      <c r="K106" s="14">
        <v>68</v>
      </c>
      <c r="L106" s="49">
        <f t="shared" si="11"/>
        <v>-10.294117647058822</v>
      </c>
      <c r="M106" s="33">
        <f t="shared" si="12"/>
        <v>2.7599811778332792E-2</v>
      </c>
      <c r="N106" s="34">
        <f t="shared" si="13"/>
        <v>2.5883364989703748E-2</v>
      </c>
    </row>
    <row r="107" spans="1:14" hidden="1" outlineLevel="1" x14ac:dyDescent="0.25">
      <c r="A107" s="36"/>
      <c r="B107" s="50" t="s">
        <v>118</v>
      </c>
      <c r="C107" s="42">
        <f t="shared" si="7"/>
        <v>-33.333333333333329</v>
      </c>
      <c r="D107" s="48"/>
      <c r="E107" s="20">
        <v>3</v>
      </c>
      <c r="F107" s="14">
        <v>4</v>
      </c>
      <c r="G107" s="49">
        <f t="shared" si="8"/>
        <v>-25</v>
      </c>
      <c r="H107" s="33">
        <f t="shared" si="9"/>
        <v>1.0177426468093768E-2</v>
      </c>
      <c r="I107" s="33">
        <f t="shared" si="10"/>
        <v>1.6214025131738957E-2</v>
      </c>
      <c r="J107" s="20">
        <v>12</v>
      </c>
      <c r="K107" s="14">
        <v>18</v>
      </c>
      <c r="L107" s="49">
        <f t="shared" si="11"/>
        <v>-33.333333333333329</v>
      </c>
      <c r="M107" s="33">
        <f t="shared" si="12"/>
        <v>5.4294711695080898E-3</v>
      </c>
      <c r="N107" s="34">
        <f t="shared" si="13"/>
        <v>6.8514789678627572E-3</v>
      </c>
    </row>
    <row r="108" spans="1:14" collapsed="1" x14ac:dyDescent="0.25">
      <c r="A108" s="36" t="s">
        <v>119</v>
      </c>
      <c r="B108" s="1" t="s">
        <v>120</v>
      </c>
      <c r="C108" s="42">
        <f t="shared" si="7"/>
        <v>-4.6669687358405074</v>
      </c>
      <c r="D108" s="48"/>
      <c r="E108" s="20">
        <v>1779</v>
      </c>
      <c r="F108" s="14">
        <v>1924</v>
      </c>
      <c r="G108" s="49">
        <f t="shared" si="8"/>
        <v>-7.5363825363825372</v>
      </c>
      <c r="H108" s="33">
        <f t="shared" si="9"/>
        <v>6.0352138955796049</v>
      </c>
      <c r="I108" s="33">
        <f t="shared" si="10"/>
        <v>7.7989460883664377</v>
      </c>
      <c r="J108" s="20">
        <v>12624</v>
      </c>
      <c r="K108" s="14">
        <v>13242</v>
      </c>
      <c r="L108" s="49">
        <f t="shared" si="11"/>
        <v>-4.6669687358405074</v>
      </c>
      <c r="M108" s="33">
        <f t="shared" si="12"/>
        <v>5.711803670322511</v>
      </c>
      <c r="N108" s="34">
        <f t="shared" si="13"/>
        <v>5.0404046940243683</v>
      </c>
    </row>
    <row r="109" spans="1:14" hidden="1" outlineLevel="1" x14ac:dyDescent="0.25">
      <c r="A109" s="36"/>
      <c r="B109" s="50" t="s">
        <v>121</v>
      </c>
      <c r="C109" s="42">
        <f t="shared" si="7"/>
        <v>-21.848013816925736</v>
      </c>
      <c r="D109" s="48"/>
      <c r="E109" s="20">
        <v>352</v>
      </c>
      <c r="F109" s="14">
        <v>723</v>
      </c>
      <c r="G109" s="49">
        <f t="shared" si="8"/>
        <v>-51.313969571230977</v>
      </c>
      <c r="H109" s="33">
        <f t="shared" si="9"/>
        <v>1.1941513722563353</v>
      </c>
      <c r="I109" s="33">
        <f t="shared" si="10"/>
        <v>2.9306850425618163</v>
      </c>
      <c r="J109" s="20">
        <v>2715</v>
      </c>
      <c r="K109" s="14">
        <v>3474</v>
      </c>
      <c r="L109" s="49">
        <f t="shared" si="11"/>
        <v>-21.848013816925736</v>
      </c>
      <c r="M109" s="33">
        <f t="shared" si="12"/>
        <v>1.2284178521012052</v>
      </c>
      <c r="N109" s="34">
        <f t="shared" si="13"/>
        <v>1.3223354407975123</v>
      </c>
    </row>
    <row r="110" spans="1:14" hidden="1" outlineLevel="1" x14ac:dyDescent="0.25">
      <c r="A110" s="36"/>
      <c r="B110" s="50" t="s">
        <v>122</v>
      </c>
      <c r="C110" s="42">
        <f t="shared" si="7"/>
        <v>9.4143404488232072</v>
      </c>
      <c r="D110" s="48"/>
      <c r="E110" s="20">
        <v>236</v>
      </c>
      <c r="F110" s="14">
        <v>234</v>
      </c>
      <c r="G110" s="49">
        <f t="shared" si="8"/>
        <v>0.85470085470085477</v>
      </c>
      <c r="H110" s="33">
        <f t="shared" si="9"/>
        <v>0.80062421549004315</v>
      </c>
      <c r="I110" s="33">
        <f t="shared" si="10"/>
        <v>0.94852047020672881</v>
      </c>
      <c r="J110" s="20">
        <v>1999</v>
      </c>
      <c r="K110" s="14">
        <v>1827</v>
      </c>
      <c r="L110" s="49">
        <f t="shared" si="11"/>
        <v>9.4143404488232072</v>
      </c>
      <c r="M110" s="33">
        <f t="shared" si="12"/>
        <v>0.90445940565388927</v>
      </c>
      <c r="N110" s="34">
        <f t="shared" si="13"/>
        <v>0.69542511523806994</v>
      </c>
    </row>
    <row r="111" spans="1:14" hidden="1" outlineLevel="1" x14ac:dyDescent="0.25">
      <c r="A111" s="36"/>
      <c r="B111" s="50" t="s">
        <v>123</v>
      </c>
      <c r="C111" s="42">
        <f t="shared" si="7"/>
        <v>-39.207048458149778</v>
      </c>
      <c r="D111" s="48"/>
      <c r="E111" s="20">
        <v>191</v>
      </c>
      <c r="F111" s="14">
        <v>507</v>
      </c>
      <c r="G111" s="49">
        <f t="shared" si="8"/>
        <v>-62.327416173570015</v>
      </c>
      <c r="H111" s="33">
        <f t="shared" si="9"/>
        <v>0.64796281846863657</v>
      </c>
      <c r="I111" s="33">
        <f t="shared" si="10"/>
        <v>2.0551276854479124</v>
      </c>
      <c r="J111" s="20">
        <v>1656</v>
      </c>
      <c r="K111" s="14">
        <v>2724</v>
      </c>
      <c r="L111" s="49">
        <f t="shared" si="11"/>
        <v>-39.207048458149778</v>
      </c>
      <c r="M111" s="33">
        <f t="shared" si="12"/>
        <v>0.74926702139211632</v>
      </c>
      <c r="N111" s="34">
        <f t="shared" si="13"/>
        <v>1.0368571504698971</v>
      </c>
    </row>
    <row r="112" spans="1:14" hidden="1" outlineLevel="1" x14ac:dyDescent="0.25">
      <c r="A112" s="36"/>
      <c r="B112" s="50" t="s">
        <v>124</v>
      </c>
      <c r="C112" s="42">
        <f t="shared" si="7"/>
        <v>243.00626304801671</v>
      </c>
      <c r="D112" s="48"/>
      <c r="E112" s="20">
        <v>382</v>
      </c>
      <c r="F112" s="14">
        <v>5</v>
      </c>
      <c r="G112" s="49">
        <f t="shared" si="8"/>
        <v>7540.0000000000009</v>
      </c>
      <c r="H112" s="33">
        <f t="shared" si="9"/>
        <v>1.2959256369372731</v>
      </c>
      <c r="I112" s="33">
        <f t="shared" si="10"/>
        <v>2.0267531414673693E-2</v>
      </c>
      <c r="J112" s="20">
        <v>1643</v>
      </c>
      <c r="K112" s="14">
        <v>479</v>
      </c>
      <c r="L112" s="49">
        <f t="shared" si="11"/>
        <v>243.00626304801671</v>
      </c>
      <c r="M112" s="33">
        <f t="shared" si="12"/>
        <v>0.74338509429181598</v>
      </c>
      <c r="N112" s="34">
        <f t="shared" si="13"/>
        <v>0.18232546808923672</v>
      </c>
    </row>
    <row r="113" spans="1:14" hidden="1" outlineLevel="1" x14ac:dyDescent="0.25">
      <c r="A113" s="36"/>
      <c r="B113" s="50" t="s">
        <v>125</v>
      </c>
      <c r="C113" s="42">
        <f t="shared" si="7"/>
        <v>-24.452296819787986</v>
      </c>
      <c r="D113" s="48"/>
      <c r="E113" s="20">
        <v>123</v>
      </c>
      <c r="F113" s="14">
        <v>107</v>
      </c>
      <c r="G113" s="49">
        <f t="shared" si="8"/>
        <v>14.953271028037381</v>
      </c>
      <c r="H113" s="33">
        <f t="shared" si="9"/>
        <v>0.41727448519184446</v>
      </c>
      <c r="I113" s="33">
        <f t="shared" si="10"/>
        <v>0.43372517227401702</v>
      </c>
      <c r="J113" s="20">
        <v>1069</v>
      </c>
      <c r="K113" s="14">
        <v>1415</v>
      </c>
      <c r="L113" s="49">
        <f t="shared" si="11"/>
        <v>-24.452296819787986</v>
      </c>
      <c r="M113" s="33">
        <f t="shared" si="12"/>
        <v>0.48367539001701232</v>
      </c>
      <c r="N113" s="34">
        <f t="shared" si="13"/>
        <v>0.5386023744181001</v>
      </c>
    </row>
    <row r="114" spans="1:14" hidden="1" outlineLevel="1" x14ac:dyDescent="0.25">
      <c r="A114" s="36"/>
      <c r="B114" s="50" t="s">
        <v>126</v>
      </c>
      <c r="C114" s="42">
        <f t="shared" si="7"/>
        <v>0.98360655737704927</v>
      </c>
      <c r="D114" s="48"/>
      <c r="E114" s="20">
        <v>73</v>
      </c>
      <c r="F114" s="14">
        <v>62</v>
      </c>
      <c r="G114" s="49">
        <f t="shared" si="8"/>
        <v>17.741935483870968</v>
      </c>
      <c r="H114" s="33">
        <f t="shared" si="9"/>
        <v>0.24765071072361503</v>
      </c>
      <c r="I114" s="33">
        <f t="shared" si="10"/>
        <v>0.25131738954195382</v>
      </c>
      <c r="J114" s="20">
        <v>924</v>
      </c>
      <c r="K114" s="14">
        <v>915</v>
      </c>
      <c r="L114" s="49">
        <f t="shared" si="11"/>
        <v>0.98360655737704927</v>
      </c>
      <c r="M114" s="33">
        <f t="shared" si="12"/>
        <v>0.4180692800521229</v>
      </c>
      <c r="N114" s="34">
        <f t="shared" si="13"/>
        <v>0.34828351419969017</v>
      </c>
    </row>
    <row r="115" spans="1:14" hidden="1" outlineLevel="1" x14ac:dyDescent="0.25">
      <c r="A115" s="36"/>
      <c r="B115" s="50" t="s">
        <v>127</v>
      </c>
      <c r="C115" s="42">
        <f t="shared" si="7"/>
        <v>4.3795620437956204</v>
      </c>
      <c r="D115" s="48"/>
      <c r="E115" s="20">
        <v>76</v>
      </c>
      <c r="F115" s="14">
        <v>72</v>
      </c>
      <c r="G115" s="49">
        <f t="shared" si="8"/>
        <v>5.5555555555555554</v>
      </c>
      <c r="H115" s="33">
        <f t="shared" si="9"/>
        <v>0.25782813719170877</v>
      </c>
      <c r="I115" s="33">
        <f t="shared" si="10"/>
        <v>0.2918524523713012</v>
      </c>
      <c r="J115" s="20">
        <v>858</v>
      </c>
      <c r="K115" s="14">
        <v>822</v>
      </c>
      <c r="L115" s="49">
        <f t="shared" si="11"/>
        <v>4.3795620437956204</v>
      </c>
      <c r="M115" s="33">
        <f t="shared" si="12"/>
        <v>0.38820718861982845</v>
      </c>
      <c r="N115" s="34">
        <f t="shared" si="13"/>
        <v>0.31288420619906593</v>
      </c>
    </row>
    <row r="116" spans="1:14" hidden="1" outlineLevel="1" x14ac:dyDescent="0.25">
      <c r="A116" s="36"/>
      <c r="B116" s="50" t="s">
        <v>128</v>
      </c>
      <c r="C116" s="42">
        <f t="shared" si="7"/>
        <v>-12.792127921279212</v>
      </c>
      <c r="D116" s="48"/>
      <c r="E116" s="20">
        <v>185</v>
      </c>
      <c r="F116" s="14">
        <v>163</v>
      </c>
      <c r="G116" s="49">
        <f t="shared" si="8"/>
        <v>13.496932515337424</v>
      </c>
      <c r="H116" s="33">
        <f t="shared" si="9"/>
        <v>0.62760796553244902</v>
      </c>
      <c r="I116" s="33">
        <f t="shared" si="10"/>
        <v>0.66072152411836238</v>
      </c>
      <c r="J116" s="20">
        <v>709</v>
      </c>
      <c r="K116" s="14">
        <v>813</v>
      </c>
      <c r="L116" s="49">
        <f t="shared" si="11"/>
        <v>-12.792127921279212</v>
      </c>
      <c r="M116" s="33">
        <f t="shared" si="12"/>
        <v>0.32079125493176969</v>
      </c>
      <c r="N116" s="34">
        <f t="shared" si="13"/>
        <v>0.30945846671513455</v>
      </c>
    </row>
    <row r="117" spans="1:14" hidden="1" outlineLevel="1" x14ac:dyDescent="0.25">
      <c r="A117" s="36"/>
      <c r="B117" s="50" t="s">
        <v>129</v>
      </c>
      <c r="C117" s="42" t="str">
        <f t="shared" si="7"/>
        <v/>
      </c>
      <c r="D117" s="48"/>
      <c r="E117" s="20">
        <v>75</v>
      </c>
      <c r="F117" s="14">
        <v>0</v>
      </c>
      <c r="G117" s="49" t="str">
        <f t="shared" si="8"/>
        <v/>
      </c>
      <c r="H117" s="33">
        <f t="shared" si="9"/>
        <v>0.25443566170234422</v>
      </c>
      <c r="I117" s="33" t="str">
        <f t="shared" si="10"/>
        <v/>
      </c>
      <c r="J117" s="20">
        <v>394</v>
      </c>
      <c r="K117" s="14">
        <v>0</v>
      </c>
      <c r="L117" s="49" t="str">
        <f t="shared" si="11"/>
        <v/>
      </c>
      <c r="M117" s="33">
        <f t="shared" si="12"/>
        <v>0.17826763673218229</v>
      </c>
      <c r="N117" s="34" t="str">
        <f t="shared" si="13"/>
        <v/>
      </c>
    </row>
    <row r="118" spans="1:14" hidden="1" outlineLevel="1" x14ac:dyDescent="0.25">
      <c r="A118" s="36"/>
      <c r="B118" s="50" t="s">
        <v>130</v>
      </c>
      <c r="C118" s="42">
        <f t="shared" si="7"/>
        <v>1535</v>
      </c>
      <c r="D118" s="48"/>
      <c r="E118" s="20">
        <v>32</v>
      </c>
      <c r="F118" s="14">
        <v>20</v>
      </c>
      <c r="G118" s="49">
        <f t="shared" si="8"/>
        <v>60</v>
      </c>
      <c r="H118" s="33">
        <f t="shared" si="9"/>
        <v>0.10855921565966686</v>
      </c>
      <c r="I118" s="33">
        <f t="shared" si="10"/>
        <v>8.1070125658694772E-2</v>
      </c>
      <c r="J118" s="20">
        <v>327</v>
      </c>
      <c r="K118" s="14">
        <v>20</v>
      </c>
      <c r="L118" s="49">
        <f t="shared" si="11"/>
        <v>1535</v>
      </c>
      <c r="M118" s="33">
        <f t="shared" si="12"/>
        <v>0.14795308936909546</v>
      </c>
      <c r="N118" s="34">
        <f t="shared" si="13"/>
        <v>7.6127544087363974E-3</v>
      </c>
    </row>
    <row r="119" spans="1:14" hidden="1" outlineLevel="1" x14ac:dyDescent="0.25">
      <c r="A119" s="36"/>
      <c r="B119" s="50" t="s">
        <v>131</v>
      </c>
      <c r="C119" s="42">
        <f t="shared" si="7"/>
        <v>-59.012345679012348</v>
      </c>
      <c r="D119" s="48"/>
      <c r="E119" s="20">
        <v>26</v>
      </c>
      <c r="F119" s="14">
        <v>14</v>
      </c>
      <c r="G119" s="49">
        <f t="shared" si="8"/>
        <v>85.714285714285708</v>
      </c>
      <c r="H119" s="33">
        <f t="shared" si="9"/>
        <v>8.8204362723479313E-2</v>
      </c>
      <c r="I119" s="33">
        <f t="shared" si="10"/>
        <v>5.6749087961086332E-2</v>
      </c>
      <c r="J119" s="20">
        <v>166</v>
      </c>
      <c r="K119" s="14">
        <v>405</v>
      </c>
      <c r="L119" s="49">
        <f t="shared" si="11"/>
        <v>-59.012345679012348</v>
      </c>
      <c r="M119" s="33">
        <f t="shared" si="12"/>
        <v>7.5107684511528577E-2</v>
      </c>
      <c r="N119" s="34">
        <f t="shared" si="13"/>
        <v>0.15415827677691202</v>
      </c>
    </row>
    <row r="120" spans="1:14" hidden="1" outlineLevel="1" x14ac:dyDescent="0.25">
      <c r="A120" s="36"/>
      <c r="B120" s="50" t="s">
        <v>132</v>
      </c>
      <c r="C120" s="42">
        <f t="shared" si="7"/>
        <v>-45.945945945945951</v>
      </c>
      <c r="D120" s="48"/>
      <c r="E120" s="20">
        <v>9</v>
      </c>
      <c r="F120" s="14">
        <v>13</v>
      </c>
      <c r="G120" s="49">
        <f t="shared" si="8"/>
        <v>-30.76923076923077</v>
      </c>
      <c r="H120" s="33">
        <f t="shared" si="9"/>
        <v>3.0532279404281302E-2</v>
      </c>
      <c r="I120" s="33">
        <f t="shared" si="10"/>
        <v>5.2695581678151596E-2</v>
      </c>
      <c r="J120" s="20">
        <v>100</v>
      </c>
      <c r="K120" s="14">
        <v>185</v>
      </c>
      <c r="L120" s="49">
        <f t="shared" si="11"/>
        <v>-45.945945945945951</v>
      </c>
      <c r="M120" s="33">
        <f t="shared" si="12"/>
        <v>4.5245593079234078E-2</v>
      </c>
      <c r="N120" s="34">
        <f t="shared" si="13"/>
        <v>7.0417978280811672E-2</v>
      </c>
    </row>
    <row r="121" spans="1:14" hidden="1" outlineLevel="1" x14ac:dyDescent="0.25">
      <c r="A121" s="36"/>
      <c r="B121" s="50" t="s">
        <v>133</v>
      </c>
      <c r="C121" s="42">
        <f t="shared" si="7"/>
        <v>-38.461538461538467</v>
      </c>
      <c r="D121" s="48"/>
      <c r="E121" s="20">
        <v>7</v>
      </c>
      <c r="F121" s="14">
        <v>0</v>
      </c>
      <c r="G121" s="49" t="str">
        <f t="shared" si="8"/>
        <v/>
      </c>
      <c r="H121" s="33">
        <f t="shared" si="9"/>
        <v>2.3747328425552126E-2</v>
      </c>
      <c r="I121" s="33" t="str">
        <f t="shared" si="10"/>
        <v/>
      </c>
      <c r="J121" s="20">
        <v>24</v>
      </c>
      <c r="K121" s="14">
        <v>39</v>
      </c>
      <c r="L121" s="49">
        <f t="shared" si="11"/>
        <v>-38.461538461538467</v>
      </c>
      <c r="M121" s="33">
        <f t="shared" si="12"/>
        <v>1.085894233901618E-2</v>
      </c>
      <c r="N121" s="34">
        <f t="shared" si="13"/>
        <v>1.4844871097035974E-2</v>
      </c>
    </row>
    <row r="122" spans="1:14" hidden="1" outlineLevel="1" x14ac:dyDescent="0.25">
      <c r="A122" s="36"/>
      <c r="B122" s="50" t="s">
        <v>134</v>
      </c>
      <c r="C122" s="42">
        <f t="shared" si="7"/>
        <v>-37.037037037037038</v>
      </c>
      <c r="D122" s="48"/>
      <c r="E122" s="20">
        <v>11</v>
      </c>
      <c r="F122" s="14">
        <v>0</v>
      </c>
      <c r="G122" s="49" t="str">
        <f t="shared" si="8"/>
        <v/>
      </c>
      <c r="H122" s="33">
        <f t="shared" si="9"/>
        <v>3.7317230383010477E-2</v>
      </c>
      <c r="I122" s="33" t="str">
        <f t="shared" si="10"/>
        <v/>
      </c>
      <c r="J122" s="20">
        <v>17</v>
      </c>
      <c r="K122" s="14">
        <v>27</v>
      </c>
      <c r="L122" s="49">
        <f t="shared" si="11"/>
        <v>-37.037037037037038</v>
      </c>
      <c r="M122" s="33">
        <f t="shared" si="12"/>
        <v>7.691750823469793E-3</v>
      </c>
      <c r="N122" s="34">
        <f t="shared" si="13"/>
        <v>1.0277218451794136E-2</v>
      </c>
    </row>
    <row r="123" spans="1:14" hidden="1" outlineLevel="1" x14ac:dyDescent="0.25">
      <c r="A123" s="36"/>
      <c r="B123" s="50" t="s">
        <v>135</v>
      </c>
      <c r="C123" s="42">
        <f t="shared" si="7"/>
        <v>-66.666666666666657</v>
      </c>
      <c r="D123" s="48"/>
      <c r="E123" s="20">
        <v>1</v>
      </c>
      <c r="F123" s="14">
        <v>2</v>
      </c>
      <c r="G123" s="49">
        <f t="shared" si="8"/>
        <v>-50</v>
      </c>
      <c r="H123" s="33">
        <f t="shared" si="9"/>
        <v>3.3924754893645895E-3</v>
      </c>
      <c r="I123" s="33">
        <f t="shared" si="10"/>
        <v>8.1070125658694783E-3</v>
      </c>
      <c r="J123" s="20">
        <v>10</v>
      </c>
      <c r="K123" s="14">
        <v>30</v>
      </c>
      <c r="L123" s="49">
        <f t="shared" si="11"/>
        <v>-66.666666666666657</v>
      </c>
      <c r="M123" s="33">
        <f t="shared" si="12"/>
        <v>4.5245593079234082E-3</v>
      </c>
      <c r="N123" s="34">
        <f t="shared" si="13"/>
        <v>1.1419131613104596E-2</v>
      </c>
    </row>
    <row r="124" spans="1:14" hidden="1" outlineLevel="1" x14ac:dyDescent="0.25">
      <c r="A124" s="36"/>
      <c r="B124" s="50" t="s">
        <v>136</v>
      </c>
      <c r="C124" s="42">
        <f t="shared" si="7"/>
        <v>-18.181818181818183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9</v>
      </c>
      <c r="K124" s="14">
        <v>11</v>
      </c>
      <c r="L124" s="49">
        <f t="shared" si="11"/>
        <v>-18.181818181818183</v>
      </c>
      <c r="M124" s="33">
        <f t="shared" si="12"/>
        <v>4.0721033771310674E-3</v>
      </c>
      <c r="N124" s="34">
        <f t="shared" si="13"/>
        <v>4.1870149248050183E-3</v>
      </c>
    </row>
    <row r="125" spans="1:14" hidden="1" outlineLevel="1" x14ac:dyDescent="0.25">
      <c r="A125" s="36"/>
      <c r="B125" s="50" t="s">
        <v>137</v>
      </c>
      <c r="C125" s="42">
        <f t="shared" si="7"/>
        <v>-20</v>
      </c>
      <c r="D125" s="48"/>
      <c r="E125" s="20">
        <v>0</v>
      </c>
      <c r="F125" s="14">
        <v>1</v>
      </c>
      <c r="G125" s="49">
        <f t="shared" si="8"/>
        <v>-100</v>
      </c>
      <c r="H125" s="33" t="str">
        <f t="shared" si="9"/>
        <v/>
      </c>
      <c r="I125" s="33">
        <f t="shared" si="10"/>
        <v>4.0535062829347391E-3</v>
      </c>
      <c r="J125" s="20">
        <v>4</v>
      </c>
      <c r="K125" s="14">
        <v>5</v>
      </c>
      <c r="L125" s="49">
        <f t="shared" si="11"/>
        <v>-20</v>
      </c>
      <c r="M125" s="33">
        <f t="shared" si="12"/>
        <v>1.8098237231693633E-3</v>
      </c>
      <c r="N125" s="34">
        <f t="shared" si="13"/>
        <v>1.9031886021840993E-3</v>
      </c>
    </row>
    <row r="126" spans="1:14" hidden="1" outlineLevel="1" x14ac:dyDescent="0.25">
      <c r="A126" s="36"/>
      <c r="B126" s="50" t="s">
        <v>138</v>
      </c>
      <c r="C126" s="42">
        <f t="shared" si="7"/>
        <v>-100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4.0535062829347391E-3</v>
      </c>
      <c r="J126" s="20">
        <v>0</v>
      </c>
      <c r="K126" s="14">
        <v>45</v>
      </c>
      <c r="L126" s="49">
        <f t="shared" si="11"/>
        <v>-100</v>
      </c>
      <c r="M126" s="33" t="str">
        <f t="shared" si="12"/>
        <v/>
      </c>
      <c r="N126" s="34">
        <f t="shared" si="13"/>
        <v>1.7128697419656894E-2</v>
      </c>
    </row>
    <row r="127" spans="1:14" hidden="1" outlineLevel="1" x14ac:dyDescent="0.25">
      <c r="A127" s="36"/>
      <c r="B127" s="50" t="s">
        <v>139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6</v>
      </c>
      <c r="L127" s="49">
        <f t="shared" si="11"/>
        <v>-100</v>
      </c>
      <c r="M127" s="33" t="str">
        <f t="shared" si="12"/>
        <v/>
      </c>
      <c r="N127" s="34">
        <f t="shared" si="13"/>
        <v>2.2838263226209192E-3</v>
      </c>
    </row>
    <row r="128" spans="1:14" collapsed="1" x14ac:dyDescent="0.25">
      <c r="A128" s="36" t="s">
        <v>140</v>
      </c>
      <c r="B128" s="1" t="s">
        <v>141</v>
      </c>
      <c r="C128" s="42">
        <f t="shared" si="7"/>
        <v>-1.9655423440912398</v>
      </c>
      <c r="D128" s="48"/>
      <c r="E128" s="20">
        <v>1682</v>
      </c>
      <c r="F128" s="14">
        <v>1168</v>
      </c>
      <c r="G128" s="49">
        <f t="shared" si="8"/>
        <v>44.006849315068493</v>
      </c>
      <c r="H128" s="33">
        <f t="shared" si="9"/>
        <v>5.706143773111239</v>
      </c>
      <c r="I128" s="33">
        <f t="shared" si="10"/>
        <v>4.7344953384677746</v>
      </c>
      <c r="J128" s="20">
        <v>12120</v>
      </c>
      <c r="K128" s="14">
        <v>12363</v>
      </c>
      <c r="L128" s="49">
        <f t="shared" si="11"/>
        <v>-1.9655423440912398</v>
      </c>
      <c r="M128" s="33">
        <f t="shared" si="12"/>
        <v>5.4837658812031709</v>
      </c>
      <c r="N128" s="34">
        <f t="shared" si="13"/>
        <v>4.7058241377604038</v>
      </c>
    </row>
    <row r="129" spans="1:14" hidden="1" outlineLevel="1" x14ac:dyDescent="0.25">
      <c r="A129" s="36"/>
      <c r="B129" s="50" t="s">
        <v>142</v>
      </c>
      <c r="C129" s="42">
        <f t="shared" si="7"/>
        <v>-1.0211896859841716</v>
      </c>
      <c r="D129" s="48"/>
      <c r="E129" s="20">
        <v>565</v>
      </c>
      <c r="F129" s="14">
        <v>331</v>
      </c>
      <c r="G129" s="49">
        <f t="shared" si="8"/>
        <v>70.694864048338374</v>
      </c>
      <c r="H129" s="33">
        <f t="shared" si="9"/>
        <v>1.9167486514909928</v>
      </c>
      <c r="I129" s="33">
        <f t="shared" si="10"/>
        <v>1.3417105796513986</v>
      </c>
      <c r="J129" s="20">
        <v>3877</v>
      </c>
      <c r="K129" s="14">
        <v>3917</v>
      </c>
      <c r="L129" s="49">
        <f t="shared" si="11"/>
        <v>-1.0211896859841716</v>
      </c>
      <c r="M129" s="33">
        <f t="shared" si="12"/>
        <v>1.7541716436819055</v>
      </c>
      <c r="N129" s="34">
        <f t="shared" si="13"/>
        <v>1.4909579509510233</v>
      </c>
    </row>
    <row r="130" spans="1:14" hidden="1" outlineLevel="1" x14ac:dyDescent="0.25">
      <c r="A130" s="36"/>
      <c r="B130" s="50" t="s">
        <v>143</v>
      </c>
      <c r="C130" s="42">
        <f t="shared" si="7"/>
        <v>42.135121196493039</v>
      </c>
      <c r="D130" s="48"/>
      <c r="E130" s="20">
        <v>354</v>
      </c>
      <c r="F130" s="14">
        <v>182</v>
      </c>
      <c r="G130" s="49">
        <f t="shared" si="8"/>
        <v>94.505494505494497</v>
      </c>
      <c r="H130" s="33">
        <f t="shared" si="9"/>
        <v>1.2009363232350645</v>
      </c>
      <c r="I130" s="33">
        <f t="shared" si="10"/>
        <v>0.73773814349412237</v>
      </c>
      <c r="J130" s="20">
        <v>2756</v>
      </c>
      <c r="K130" s="14">
        <v>1939</v>
      </c>
      <c r="L130" s="49">
        <f t="shared" si="11"/>
        <v>42.135121196493039</v>
      </c>
      <c r="M130" s="33">
        <f t="shared" si="12"/>
        <v>1.2469685452636914</v>
      </c>
      <c r="N130" s="34">
        <f t="shared" si="13"/>
        <v>0.73805653992699372</v>
      </c>
    </row>
    <row r="131" spans="1:14" hidden="1" outlineLevel="1" x14ac:dyDescent="0.25">
      <c r="A131" s="36"/>
      <c r="B131" s="50" t="s">
        <v>144</v>
      </c>
      <c r="C131" s="42">
        <f t="shared" si="7"/>
        <v>-23.850674040788107</v>
      </c>
      <c r="D131" s="48"/>
      <c r="E131" s="20">
        <v>447</v>
      </c>
      <c r="F131" s="14">
        <v>317</v>
      </c>
      <c r="G131" s="49">
        <f t="shared" si="8"/>
        <v>41.009463722397477</v>
      </c>
      <c r="H131" s="33">
        <f t="shared" si="9"/>
        <v>1.5164365437459715</v>
      </c>
      <c r="I131" s="33">
        <f t="shared" si="10"/>
        <v>1.2849614916903123</v>
      </c>
      <c r="J131" s="20">
        <v>2203</v>
      </c>
      <c r="K131" s="14">
        <v>2893</v>
      </c>
      <c r="L131" s="49">
        <f t="shared" si="11"/>
        <v>-23.850674040788107</v>
      </c>
      <c r="M131" s="33">
        <f t="shared" si="12"/>
        <v>0.99676041553552686</v>
      </c>
      <c r="N131" s="34">
        <f t="shared" si="13"/>
        <v>1.1011849252237198</v>
      </c>
    </row>
    <row r="132" spans="1:14" hidden="1" outlineLevel="1" x14ac:dyDescent="0.25">
      <c r="A132" s="36"/>
      <c r="B132" s="50" t="s">
        <v>145</v>
      </c>
      <c r="C132" s="42">
        <f t="shared" si="7"/>
        <v>27.465857359635809</v>
      </c>
      <c r="D132" s="48"/>
      <c r="E132" s="20">
        <v>172</v>
      </c>
      <c r="F132" s="14">
        <v>218</v>
      </c>
      <c r="G132" s="49">
        <f t="shared" si="8"/>
        <v>-21.100917431192663</v>
      </c>
      <c r="H132" s="33">
        <f t="shared" si="9"/>
        <v>0.58350578417070942</v>
      </c>
      <c r="I132" s="33">
        <f t="shared" si="10"/>
        <v>0.88366436967977302</v>
      </c>
      <c r="J132" s="20">
        <v>1680</v>
      </c>
      <c r="K132" s="14">
        <v>1318</v>
      </c>
      <c r="L132" s="49">
        <f t="shared" si="11"/>
        <v>27.465857359635809</v>
      </c>
      <c r="M132" s="33">
        <f t="shared" si="12"/>
        <v>0.76012596373113261</v>
      </c>
      <c r="N132" s="34">
        <f t="shared" si="13"/>
        <v>0.50168051553572857</v>
      </c>
    </row>
    <row r="133" spans="1:14" hidden="1" outlineLevel="1" x14ac:dyDescent="0.25">
      <c r="A133" s="36"/>
      <c r="B133" s="50" t="s">
        <v>146</v>
      </c>
      <c r="C133" s="42">
        <f t="shared" si="7"/>
        <v>-27.377377377377378</v>
      </c>
      <c r="D133" s="48"/>
      <c r="E133" s="20">
        <v>105</v>
      </c>
      <c r="F133" s="14">
        <v>103</v>
      </c>
      <c r="G133" s="49">
        <f t="shared" si="8"/>
        <v>1.9417475728155338</v>
      </c>
      <c r="H133" s="33">
        <f t="shared" si="9"/>
        <v>0.35620992638328186</v>
      </c>
      <c r="I133" s="33">
        <f t="shared" si="10"/>
        <v>0.41751114714227805</v>
      </c>
      <c r="J133" s="20">
        <v>1451</v>
      </c>
      <c r="K133" s="14">
        <v>1998</v>
      </c>
      <c r="L133" s="49">
        <f t="shared" si="11"/>
        <v>-27.377377377377378</v>
      </c>
      <c r="M133" s="33">
        <f t="shared" si="12"/>
        <v>0.6565135555796866</v>
      </c>
      <c r="N133" s="34">
        <f t="shared" si="13"/>
        <v>0.76051416543276606</v>
      </c>
    </row>
    <row r="134" spans="1:14" hidden="1" outlineLevel="1" x14ac:dyDescent="0.25">
      <c r="A134" s="36"/>
      <c r="B134" s="50" t="s">
        <v>147</v>
      </c>
      <c r="C134" s="42" t="str">
        <f t="shared" si="7"/>
        <v/>
      </c>
      <c r="D134" s="48"/>
      <c r="E134" s="20">
        <v>39</v>
      </c>
      <c r="F134" s="14">
        <v>0</v>
      </c>
      <c r="G134" s="49" t="str">
        <f t="shared" si="8"/>
        <v/>
      </c>
      <c r="H134" s="33">
        <f t="shared" si="9"/>
        <v>0.13230654408521897</v>
      </c>
      <c r="I134" s="33" t="str">
        <f t="shared" si="10"/>
        <v/>
      </c>
      <c r="J134" s="20">
        <v>146</v>
      </c>
      <c r="K134" s="14">
        <v>0</v>
      </c>
      <c r="L134" s="49" t="str">
        <f t="shared" si="11"/>
        <v/>
      </c>
      <c r="M134" s="33">
        <f t="shared" si="12"/>
        <v>6.6058565895681765E-2</v>
      </c>
      <c r="N134" s="34" t="str">
        <f t="shared" si="13"/>
        <v/>
      </c>
    </row>
    <row r="135" spans="1:14" hidden="1" outlineLevel="1" x14ac:dyDescent="0.25">
      <c r="A135" s="36"/>
      <c r="B135" s="50" t="s">
        <v>148</v>
      </c>
      <c r="C135" s="42">
        <f t="shared" si="7"/>
        <v>-97.119341563786008</v>
      </c>
      <c r="D135" s="48"/>
      <c r="E135" s="20">
        <v>0</v>
      </c>
      <c r="F135" s="14">
        <v>17</v>
      </c>
      <c r="G135" s="49">
        <f t="shared" si="8"/>
        <v>-100</v>
      </c>
      <c r="H135" s="33" t="str">
        <f t="shared" si="9"/>
        <v/>
      </c>
      <c r="I135" s="33">
        <f t="shared" si="10"/>
        <v>6.8909606809890556E-2</v>
      </c>
      <c r="J135" s="20">
        <v>7</v>
      </c>
      <c r="K135" s="14">
        <v>243</v>
      </c>
      <c r="L135" s="49">
        <f t="shared" si="11"/>
        <v>-97.119341563786008</v>
      </c>
      <c r="M135" s="33">
        <f t="shared" si="12"/>
        <v>3.1671915155463857E-3</v>
      </c>
      <c r="N135" s="34">
        <f t="shared" si="13"/>
        <v>9.2494966066147224E-2</v>
      </c>
    </row>
    <row r="136" spans="1:14" hidden="1" outlineLevel="1" x14ac:dyDescent="0.25">
      <c r="A136" s="36"/>
      <c r="B136" s="50" t="s">
        <v>149</v>
      </c>
      <c r="C136" s="42">
        <f t="shared" si="7"/>
        <v>-100</v>
      </c>
      <c r="D136" s="48"/>
      <c r="E136" s="20">
        <v>0</v>
      </c>
      <c r="F136" s="14">
        <v>0</v>
      </c>
      <c r="G136" s="49" t="str">
        <f t="shared" si="8"/>
        <v/>
      </c>
      <c r="H136" s="33" t="str">
        <f t="shared" si="9"/>
        <v/>
      </c>
      <c r="I136" s="33" t="str">
        <f t="shared" si="10"/>
        <v/>
      </c>
      <c r="J136" s="20">
        <v>0</v>
      </c>
      <c r="K136" s="14">
        <v>27</v>
      </c>
      <c r="L136" s="49">
        <f t="shared" si="11"/>
        <v>-100</v>
      </c>
      <c r="M136" s="33" t="str">
        <f t="shared" si="12"/>
        <v/>
      </c>
      <c r="N136" s="34">
        <f t="shared" si="13"/>
        <v>1.0277218451794136E-2</v>
      </c>
    </row>
    <row r="137" spans="1:14" hidden="1" outlineLevel="1" x14ac:dyDescent="0.2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19</v>
      </c>
      <c r="L137" s="49">
        <f t="shared" si="11"/>
        <v>-100</v>
      </c>
      <c r="M137" s="33" t="str">
        <f t="shared" si="12"/>
        <v/>
      </c>
      <c r="N137" s="34">
        <f t="shared" si="13"/>
        <v>7.2321166882995773E-3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0</v>
      </c>
      <c r="G138" s="49" t="str">
        <f t="shared" ref="G138:G201" si="15">IF(F138=0,"",SUM(((E138-F138)/F138)*100))</f>
        <v/>
      </c>
      <c r="H138" s="33" t="str">
        <f t="shared" ref="H138:H201" si="16">IF(E138=0,"",SUM((E138/CntPeriod)*100))</f>
        <v/>
      </c>
      <c r="I138" s="33" t="str">
        <f t="shared" ref="I138:I201" si="17">IF(F138=0,"",SUM((F138/CntPeriodPrevYear)*100))</f>
        <v/>
      </c>
      <c r="J138" s="20">
        <v>0</v>
      </c>
      <c r="K138" s="14">
        <v>9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3.4257394839313786E-3</v>
      </c>
    </row>
    <row r="139" spans="1:14" collapsed="1" x14ac:dyDescent="0.25">
      <c r="A139" s="36" t="s">
        <v>152</v>
      </c>
      <c r="B139" s="1" t="s">
        <v>153</v>
      </c>
      <c r="C139" s="42">
        <f t="shared" si="14"/>
        <v>-11.945236737022249</v>
      </c>
      <c r="D139" s="48"/>
      <c r="E139" s="20">
        <v>763</v>
      </c>
      <c r="F139" s="14">
        <v>627</v>
      </c>
      <c r="G139" s="49">
        <f t="shared" si="15"/>
        <v>21.690590111642745</v>
      </c>
      <c r="H139" s="33">
        <f t="shared" si="16"/>
        <v>2.5884587983851817</v>
      </c>
      <c r="I139" s="33">
        <f t="shared" si="17"/>
        <v>2.5415484394000809</v>
      </c>
      <c r="J139" s="20">
        <v>7718</v>
      </c>
      <c r="K139" s="14">
        <v>8765</v>
      </c>
      <c r="L139" s="49">
        <f t="shared" si="18"/>
        <v>-11.945236737022249</v>
      </c>
      <c r="M139" s="33">
        <f t="shared" si="19"/>
        <v>3.4920548738552868</v>
      </c>
      <c r="N139" s="34">
        <f t="shared" si="20"/>
        <v>3.3362896196287259</v>
      </c>
    </row>
    <row r="140" spans="1:14" hidden="1" outlineLevel="1" x14ac:dyDescent="0.25">
      <c r="A140" s="36"/>
      <c r="B140" s="50" t="s">
        <v>154</v>
      </c>
      <c r="C140" s="42">
        <f t="shared" si="14"/>
        <v>-22.746042670337232</v>
      </c>
      <c r="D140" s="48"/>
      <c r="E140" s="20">
        <v>211</v>
      </c>
      <c r="F140" s="14">
        <v>192</v>
      </c>
      <c r="G140" s="49">
        <f t="shared" si="15"/>
        <v>9.8958333333333321</v>
      </c>
      <c r="H140" s="33">
        <f t="shared" si="16"/>
        <v>0.71581232825592833</v>
      </c>
      <c r="I140" s="33">
        <f t="shared" si="17"/>
        <v>0.77827320632346986</v>
      </c>
      <c r="J140" s="20">
        <v>2245</v>
      </c>
      <c r="K140" s="14">
        <v>2906</v>
      </c>
      <c r="L140" s="49">
        <f t="shared" si="18"/>
        <v>-22.746042670337232</v>
      </c>
      <c r="M140" s="33">
        <f t="shared" si="19"/>
        <v>1.015763564628805</v>
      </c>
      <c r="N140" s="34">
        <f t="shared" si="20"/>
        <v>1.1061332155893986</v>
      </c>
    </row>
    <row r="141" spans="1:14" hidden="1" outlineLevel="1" x14ac:dyDescent="0.25">
      <c r="A141" s="36"/>
      <c r="B141" s="50" t="s">
        <v>155</v>
      </c>
      <c r="C141" s="42">
        <f t="shared" si="14"/>
        <v>-5.0986842105263159</v>
      </c>
      <c r="D141" s="48"/>
      <c r="E141" s="20">
        <v>134</v>
      </c>
      <c r="F141" s="14">
        <v>89</v>
      </c>
      <c r="G141" s="49">
        <f t="shared" si="15"/>
        <v>50.561797752808992</v>
      </c>
      <c r="H141" s="33">
        <f t="shared" si="16"/>
        <v>0.45459171557485495</v>
      </c>
      <c r="I141" s="33">
        <f t="shared" si="17"/>
        <v>0.36076205918119175</v>
      </c>
      <c r="J141" s="20">
        <v>1731</v>
      </c>
      <c r="K141" s="14">
        <v>1824</v>
      </c>
      <c r="L141" s="49">
        <f t="shared" si="18"/>
        <v>-5.0986842105263159</v>
      </c>
      <c r="M141" s="33">
        <f t="shared" si="19"/>
        <v>0.78320121620154193</v>
      </c>
      <c r="N141" s="34">
        <f t="shared" si="20"/>
        <v>0.69428320207675942</v>
      </c>
    </row>
    <row r="142" spans="1:14" hidden="1" outlineLevel="1" x14ac:dyDescent="0.25">
      <c r="A142" s="36"/>
      <c r="B142" s="50" t="s">
        <v>156</v>
      </c>
      <c r="C142" s="42">
        <f t="shared" si="14"/>
        <v>134.03298350824588</v>
      </c>
      <c r="D142" s="48"/>
      <c r="E142" s="20">
        <v>138</v>
      </c>
      <c r="F142" s="14">
        <v>155</v>
      </c>
      <c r="G142" s="49">
        <f t="shared" si="15"/>
        <v>-10.967741935483872</v>
      </c>
      <c r="H142" s="33">
        <f t="shared" si="16"/>
        <v>0.46816161753231333</v>
      </c>
      <c r="I142" s="33">
        <f t="shared" si="17"/>
        <v>0.62829347385488454</v>
      </c>
      <c r="J142" s="20">
        <v>1561</v>
      </c>
      <c r="K142" s="14">
        <v>667</v>
      </c>
      <c r="L142" s="49">
        <f t="shared" si="18"/>
        <v>134.03298350824588</v>
      </c>
      <c r="M142" s="33">
        <f t="shared" si="19"/>
        <v>0.70628370796684403</v>
      </c>
      <c r="N142" s="34">
        <f t="shared" si="20"/>
        <v>0.25388535953135888</v>
      </c>
    </row>
    <row r="143" spans="1:14" hidden="1" outlineLevel="1" x14ac:dyDescent="0.25">
      <c r="A143" s="36"/>
      <c r="B143" s="50" t="s">
        <v>157</v>
      </c>
      <c r="C143" s="42">
        <f t="shared" si="14"/>
        <v>-23.260437375745528</v>
      </c>
      <c r="D143" s="48"/>
      <c r="E143" s="20">
        <v>99</v>
      </c>
      <c r="F143" s="14">
        <v>72</v>
      </c>
      <c r="G143" s="49">
        <f t="shared" si="15"/>
        <v>37.5</v>
      </c>
      <c r="H143" s="33">
        <f t="shared" si="16"/>
        <v>0.33585507344709431</v>
      </c>
      <c r="I143" s="33">
        <f t="shared" si="17"/>
        <v>0.2918524523713012</v>
      </c>
      <c r="J143" s="20">
        <v>772</v>
      </c>
      <c r="K143" s="14">
        <v>1006</v>
      </c>
      <c r="L143" s="49">
        <f t="shared" si="18"/>
        <v>-23.260437375745528</v>
      </c>
      <c r="M143" s="33">
        <f t="shared" si="19"/>
        <v>0.34929597857168715</v>
      </c>
      <c r="N143" s="34">
        <f t="shared" si="20"/>
        <v>0.38292154675944073</v>
      </c>
    </row>
    <row r="144" spans="1:14" hidden="1" outlineLevel="1" x14ac:dyDescent="0.25">
      <c r="A144" s="36"/>
      <c r="B144" s="50" t="s">
        <v>158</v>
      </c>
      <c r="C144" s="42">
        <f t="shared" si="14"/>
        <v>-21.865284974093264</v>
      </c>
      <c r="D144" s="48"/>
      <c r="E144" s="20">
        <v>60</v>
      </c>
      <c r="F144" s="14">
        <v>35</v>
      </c>
      <c r="G144" s="49">
        <f t="shared" si="15"/>
        <v>71.428571428571431</v>
      </c>
      <c r="H144" s="33">
        <f t="shared" si="16"/>
        <v>0.20354852936187534</v>
      </c>
      <c r="I144" s="33">
        <f t="shared" si="17"/>
        <v>0.14187271990271585</v>
      </c>
      <c r="J144" s="20">
        <v>754</v>
      </c>
      <c r="K144" s="14">
        <v>965</v>
      </c>
      <c r="L144" s="49">
        <f t="shared" si="18"/>
        <v>-21.865284974093264</v>
      </c>
      <c r="M144" s="33">
        <f t="shared" si="19"/>
        <v>0.34115177181742501</v>
      </c>
      <c r="N144" s="34">
        <f t="shared" si="20"/>
        <v>0.36731540022153114</v>
      </c>
    </row>
    <row r="145" spans="1:14" hidden="1" outlineLevel="1" x14ac:dyDescent="0.25">
      <c r="A145" s="36"/>
      <c r="B145" s="50" t="s">
        <v>159</v>
      </c>
      <c r="C145" s="42">
        <f t="shared" si="14"/>
        <v>-42.902208201892748</v>
      </c>
      <c r="D145" s="48"/>
      <c r="E145" s="20">
        <v>47</v>
      </c>
      <c r="F145" s="14">
        <v>17</v>
      </c>
      <c r="G145" s="49">
        <f t="shared" si="15"/>
        <v>176.47058823529412</v>
      </c>
      <c r="H145" s="33">
        <f t="shared" si="16"/>
        <v>0.15944634800013568</v>
      </c>
      <c r="I145" s="33">
        <f t="shared" si="17"/>
        <v>6.8909606809890556E-2</v>
      </c>
      <c r="J145" s="20">
        <v>181</v>
      </c>
      <c r="K145" s="14">
        <v>317</v>
      </c>
      <c r="L145" s="49">
        <f t="shared" si="18"/>
        <v>-42.902208201892748</v>
      </c>
      <c r="M145" s="33">
        <f t="shared" si="19"/>
        <v>8.1894523473413694E-2</v>
      </c>
      <c r="N145" s="34">
        <f t="shared" si="20"/>
        <v>0.12066215737847188</v>
      </c>
    </row>
    <row r="146" spans="1:14" hidden="1" outlineLevel="1" x14ac:dyDescent="0.25">
      <c r="A146" s="36"/>
      <c r="B146" s="50" t="s">
        <v>160</v>
      </c>
      <c r="C146" s="42">
        <f t="shared" si="14"/>
        <v>-48.717948717948715</v>
      </c>
      <c r="D146" s="48"/>
      <c r="E146" s="20">
        <v>29</v>
      </c>
      <c r="F146" s="14">
        <v>18</v>
      </c>
      <c r="G146" s="49">
        <f t="shared" si="15"/>
        <v>61.111111111111114</v>
      </c>
      <c r="H146" s="33">
        <f t="shared" si="16"/>
        <v>9.8381789191573088E-2</v>
      </c>
      <c r="I146" s="33">
        <f t="shared" si="17"/>
        <v>7.2963113092825299E-2</v>
      </c>
      <c r="J146" s="20">
        <v>140</v>
      </c>
      <c r="K146" s="14">
        <v>273</v>
      </c>
      <c r="L146" s="49">
        <f t="shared" si="18"/>
        <v>-48.717948717948715</v>
      </c>
      <c r="M146" s="33">
        <f t="shared" si="19"/>
        <v>6.3343830310927718E-2</v>
      </c>
      <c r="N146" s="34">
        <f t="shared" si="20"/>
        <v>0.10391409767925182</v>
      </c>
    </row>
    <row r="147" spans="1:14" hidden="1" outlineLevel="1" x14ac:dyDescent="0.25">
      <c r="A147" s="36"/>
      <c r="B147" s="50" t="s">
        <v>161</v>
      </c>
      <c r="C147" s="42">
        <f t="shared" si="14"/>
        <v>-38.418079096045197</v>
      </c>
      <c r="D147" s="48"/>
      <c r="E147" s="20">
        <v>22</v>
      </c>
      <c r="F147" s="14">
        <v>3</v>
      </c>
      <c r="G147" s="49">
        <f t="shared" si="15"/>
        <v>633.33333333333326</v>
      </c>
      <c r="H147" s="33">
        <f t="shared" si="16"/>
        <v>7.4634460766020955E-2</v>
      </c>
      <c r="I147" s="33">
        <f t="shared" si="17"/>
        <v>1.2160518848804217E-2</v>
      </c>
      <c r="J147" s="20">
        <v>109</v>
      </c>
      <c r="K147" s="14">
        <v>177</v>
      </c>
      <c r="L147" s="49">
        <f t="shared" si="18"/>
        <v>-38.418079096045197</v>
      </c>
      <c r="M147" s="33">
        <f t="shared" si="19"/>
        <v>4.9317696456365148E-2</v>
      </c>
      <c r="N147" s="34">
        <f t="shared" si="20"/>
        <v>6.7372876517317104E-2</v>
      </c>
    </row>
    <row r="148" spans="1:14" hidden="1" outlineLevel="1" x14ac:dyDescent="0.25">
      <c r="A148" s="36"/>
      <c r="B148" s="50" t="s">
        <v>162</v>
      </c>
      <c r="C148" s="42">
        <f t="shared" si="14"/>
        <v>-75.632183908045974</v>
      </c>
      <c r="D148" s="48"/>
      <c r="E148" s="20">
        <v>15</v>
      </c>
      <c r="F148" s="14">
        <v>26</v>
      </c>
      <c r="G148" s="49">
        <f t="shared" si="15"/>
        <v>-42.307692307692307</v>
      </c>
      <c r="H148" s="33">
        <f t="shared" si="16"/>
        <v>5.0887132340468835E-2</v>
      </c>
      <c r="I148" s="33">
        <f t="shared" si="17"/>
        <v>0.10539116335630319</v>
      </c>
      <c r="J148" s="20">
        <v>106</v>
      </c>
      <c r="K148" s="14">
        <v>435</v>
      </c>
      <c r="L148" s="49">
        <f t="shared" si="18"/>
        <v>-75.632183908045974</v>
      </c>
      <c r="M148" s="33">
        <f t="shared" si="19"/>
        <v>4.7960328663988125E-2</v>
      </c>
      <c r="N148" s="34">
        <f t="shared" si="20"/>
        <v>0.16557740839001664</v>
      </c>
    </row>
    <row r="149" spans="1:14" hidden="1" outlineLevel="1" x14ac:dyDescent="0.25">
      <c r="A149" s="36"/>
      <c r="B149" s="50" t="s">
        <v>163</v>
      </c>
      <c r="C149" s="42">
        <f t="shared" si="14"/>
        <v>-47.445255474452551</v>
      </c>
      <c r="D149" s="48"/>
      <c r="E149" s="20">
        <v>6</v>
      </c>
      <c r="F149" s="14">
        <v>8</v>
      </c>
      <c r="G149" s="49">
        <f t="shared" si="15"/>
        <v>-25</v>
      </c>
      <c r="H149" s="33">
        <f t="shared" si="16"/>
        <v>2.0354852936187537E-2</v>
      </c>
      <c r="I149" s="33">
        <f t="shared" si="17"/>
        <v>3.2428050263477913E-2</v>
      </c>
      <c r="J149" s="20">
        <v>72</v>
      </c>
      <c r="K149" s="14">
        <v>137</v>
      </c>
      <c r="L149" s="49">
        <f t="shared" si="18"/>
        <v>-47.445255474452551</v>
      </c>
      <c r="M149" s="33">
        <f t="shared" si="19"/>
        <v>3.2576827017048539E-2</v>
      </c>
      <c r="N149" s="34">
        <f t="shared" si="20"/>
        <v>5.2147367699844314E-2</v>
      </c>
    </row>
    <row r="150" spans="1:14" hidden="1" outlineLevel="1" x14ac:dyDescent="0.25">
      <c r="A150" s="36"/>
      <c r="B150" s="50" t="s">
        <v>164</v>
      </c>
      <c r="C150" s="42">
        <f t="shared" si="14"/>
        <v>-18.96551724137931</v>
      </c>
      <c r="D150" s="48"/>
      <c r="E150" s="20">
        <v>2</v>
      </c>
      <c r="F150" s="14">
        <v>12</v>
      </c>
      <c r="G150" s="49">
        <f t="shared" si="15"/>
        <v>-83.333333333333343</v>
      </c>
      <c r="H150" s="33">
        <f t="shared" si="16"/>
        <v>6.784950978729179E-3</v>
      </c>
      <c r="I150" s="33">
        <f t="shared" si="17"/>
        <v>4.8642075395216866E-2</v>
      </c>
      <c r="J150" s="20">
        <v>47</v>
      </c>
      <c r="K150" s="14">
        <v>58</v>
      </c>
      <c r="L150" s="49">
        <f t="shared" si="18"/>
        <v>-18.96551724137931</v>
      </c>
      <c r="M150" s="33">
        <f t="shared" si="19"/>
        <v>2.1265428747240019E-2</v>
      </c>
      <c r="N150" s="34">
        <f t="shared" si="20"/>
        <v>2.2076987785335553E-2</v>
      </c>
    </row>
    <row r="151" spans="1:14" collapsed="1" x14ac:dyDescent="0.25">
      <c r="A151" s="36" t="s">
        <v>165</v>
      </c>
      <c r="B151" s="1" t="s">
        <v>166</v>
      </c>
      <c r="C151" s="42">
        <f t="shared" si="14"/>
        <v>22.484977708858306</v>
      </c>
      <c r="D151" s="48"/>
      <c r="E151" s="20">
        <v>1144</v>
      </c>
      <c r="F151" s="14">
        <v>784</v>
      </c>
      <c r="G151" s="49">
        <f t="shared" si="15"/>
        <v>45.91836734693878</v>
      </c>
      <c r="H151" s="33">
        <f t="shared" si="16"/>
        <v>3.8809919598330902</v>
      </c>
      <c r="I151" s="33">
        <f t="shared" si="17"/>
        <v>3.1779489258208353</v>
      </c>
      <c r="J151" s="20">
        <v>6319</v>
      </c>
      <c r="K151" s="14">
        <v>5159</v>
      </c>
      <c r="L151" s="49">
        <f t="shared" si="18"/>
        <v>22.484977708858306</v>
      </c>
      <c r="M151" s="33">
        <f t="shared" si="19"/>
        <v>2.8590690266768015</v>
      </c>
      <c r="N151" s="34">
        <f t="shared" si="20"/>
        <v>1.9637099997335534</v>
      </c>
    </row>
    <row r="152" spans="1:14" hidden="1" outlineLevel="1" x14ac:dyDescent="0.25">
      <c r="A152" s="36"/>
      <c r="B152" s="50" t="s">
        <v>167</v>
      </c>
      <c r="C152" s="42">
        <f t="shared" si="14"/>
        <v>10.381679389312977</v>
      </c>
      <c r="D152" s="48"/>
      <c r="E152" s="20">
        <v>444</v>
      </c>
      <c r="F152" s="14">
        <v>388</v>
      </c>
      <c r="G152" s="49">
        <f t="shared" si="15"/>
        <v>14.432989690721648</v>
      </c>
      <c r="H152" s="33">
        <f t="shared" si="16"/>
        <v>1.5062591172778776</v>
      </c>
      <c r="I152" s="33">
        <f t="shared" si="17"/>
        <v>1.5727604377786788</v>
      </c>
      <c r="J152" s="20">
        <v>2169</v>
      </c>
      <c r="K152" s="14">
        <v>1965</v>
      </c>
      <c r="L152" s="49">
        <f t="shared" si="18"/>
        <v>10.381679389312977</v>
      </c>
      <c r="M152" s="33">
        <f t="shared" si="19"/>
        <v>0.98137691388858728</v>
      </c>
      <c r="N152" s="34">
        <f t="shared" si="20"/>
        <v>0.74795312065835096</v>
      </c>
    </row>
    <row r="153" spans="1:14" hidden="1" outlineLevel="1" x14ac:dyDescent="0.25">
      <c r="A153" s="36"/>
      <c r="B153" s="50" t="s">
        <v>168</v>
      </c>
      <c r="C153" s="42">
        <f t="shared" si="14"/>
        <v>12.896825396825399</v>
      </c>
      <c r="D153" s="48"/>
      <c r="E153" s="20">
        <v>280</v>
      </c>
      <c r="F153" s="14">
        <v>119</v>
      </c>
      <c r="G153" s="49">
        <f t="shared" si="15"/>
        <v>135.29411764705884</v>
      </c>
      <c r="H153" s="33">
        <f t="shared" si="16"/>
        <v>0.94989313702208511</v>
      </c>
      <c r="I153" s="33">
        <f t="shared" si="17"/>
        <v>0.48236724766923383</v>
      </c>
      <c r="J153" s="20">
        <v>1138</v>
      </c>
      <c r="K153" s="14">
        <v>1008</v>
      </c>
      <c r="L153" s="49">
        <f t="shared" si="18"/>
        <v>12.896825396825399</v>
      </c>
      <c r="M153" s="33">
        <f t="shared" si="19"/>
        <v>0.51489484924168383</v>
      </c>
      <c r="N153" s="34">
        <f t="shared" si="20"/>
        <v>0.38368282220031441</v>
      </c>
    </row>
    <row r="154" spans="1:14" hidden="1" outlineLevel="1" x14ac:dyDescent="0.25">
      <c r="A154" s="36"/>
      <c r="B154" s="50" t="s">
        <v>169</v>
      </c>
      <c r="C154" s="42">
        <f t="shared" si="14"/>
        <v>-2.6743075453677174</v>
      </c>
      <c r="D154" s="48"/>
      <c r="E154" s="20">
        <v>127</v>
      </c>
      <c r="F154" s="14">
        <v>207</v>
      </c>
      <c r="G154" s="49">
        <f t="shared" si="15"/>
        <v>-38.647342995169083</v>
      </c>
      <c r="H154" s="33">
        <f t="shared" si="16"/>
        <v>0.43084438714930284</v>
      </c>
      <c r="I154" s="33">
        <f t="shared" si="17"/>
        <v>0.83907580056749087</v>
      </c>
      <c r="J154" s="20">
        <v>1019</v>
      </c>
      <c r="K154" s="14">
        <v>1047</v>
      </c>
      <c r="L154" s="49">
        <f t="shared" si="18"/>
        <v>-2.6743075453677174</v>
      </c>
      <c r="M154" s="33">
        <f t="shared" si="19"/>
        <v>0.46105259347739536</v>
      </c>
      <c r="N154" s="34">
        <f t="shared" si="20"/>
        <v>0.39852769329735033</v>
      </c>
    </row>
    <row r="155" spans="1:14" hidden="1" outlineLevel="1" x14ac:dyDescent="0.25">
      <c r="A155" s="36"/>
      <c r="B155" s="50" t="s">
        <v>170</v>
      </c>
      <c r="C155" s="42">
        <f t="shared" si="14"/>
        <v>33.063427800269906</v>
      </c>
      <c r="D155" s="48"/>
      <c r="E155" s="20">
        <v>140</v>
      </c>
      <c r="F155" s="14">
        <v>43</v>
      </c>
      <c r="G155" s="49">
        <f t="shared" si="15"/>
        <v>225.58139534883722</v>
      </c>
      <c r="H155" s="33">
        <f t="shared" si="16"/>
        <v>0.47494656851104256</v>
      </c>
      <c r="I155" s="33">
        <f t="shared" si="17"/>
        <v>0.17430077016619375</v>
      </c>
      <c r="J155" s="20">
        <v>986</v>
      </c>
      <c r="K155" s="14">
        <v>741</v>
      </c>
      <c r="L155" s="49">
        <f t="shared" si="18"/>
        <v>33.063427800269906</v>
      </c>
      <c r="M155" s="33">
        <f t="shared" si="19"/>
        <v>0.44612154776124807</v>
      </c>
      <c r="N155" s="34">
        <f t="shared" si="20"/>
        <v>0.28205255084368352</v>
      </c>
    </row>
    <row r="156" spans="1:14" hidden="1" outlineLevel="1" x14ac:dyDescent="0.25">
      <c r="A156" s="36"/>
      <c r="B156" s="50" t="s">
        <v>171</v>
      </c>
      <c r="C156" s="42" t="str">
        <f t="shared" si="14"/>
        <v/>
      </c>
      <c r="D156" s="48"/>
      <c r="E156" s="20">
        <v>116</v>
      </c>
      <c r="F156" s="14">
        <v>0</v>
      </c>
      <c r="G156" s="49" t="str">
        <f t="shared" si="15"/>
        <v/>
      </c>
      <c r="H156" s="33">
        <f t="shared" si="16"/>
        <v>0.39352715676629235</v>
      </c>
      <c r="I156" s="33" t="str">
        <f t="shared" si="17"/>
        <v/>
      </c>
      <c r="J156" s="20">
        <v>661</v>
      </c>
      <c r="K156" s="14">
        <v>0</v>
      </c>
      <c r="L156" s="49" t="str">
        <f t="shared" si="18"/>
        <v/>
      </c>
      <c r="M156" s="33">
        <f t="shared" si="19"/>
        <v>0.29907337025373726</v>
      </c>
      <c r="N156" s="34" t="str">
        <f t="shared" si="20"/>
        <v/>
      </c>
    </row>
    <row r="157" spans="1:14" hidden="1" outlineLevel="1" x14ac:dyDescent="0.25">
      <c r="A157" s="36"/>
      <c r="B157" s="50" t="s">
        <v>172</v>
      </c>
      <c r="C157" s="42">
        <f t="shared" si="14"/>
        <v>-9.1863517060367457</v>
      </c>
      <c r="D157" s="48"/>
      <c r="E157" s="20">
        <v>37</v>
      </c>
      <c r="F157" s="14">
        <v>20</v>
      </c>
      <c r="G157" s="49">
        <f t="shared" si="15"/>
        <v>85</v>
      </c>
      <c r="H157" s="33">
        <f t="shared" si="16"/>
        <v>0.1255215931064898</v>
      </c>
      <c r="I157" s="33">
        <f t="shared" si="17"/>
        <v>8.1070125658694772E-2</v>
      </c>
      <c r="J157" s="20">
        <v>346</v>
      </c>
      <c r="K157" s="14">
        <v>381</v>
      </c>
      <c r="L157" s="49">
        <f t="shared" si="18"/>
        <v>-9.1863517060367457</v>
      </c>
      <c r="M157" s="33">
        <f t="shared" si="19"/>
        <v>0.15654975205414992</v>
      </c>
      <c r="N157" s="34">
        <f t="shared" si="20"/>
        <v>0.14502297148642837</v>
      </c>
    </row>
    <row r="158" spans="1:14" hidden="1" outlineLevel="1" x14ac:dyDescent="0.25">
      <c r="A158" s="36"/>
      <c r="B158" s="50" t="s">
        <v>173</v>
      </c>
      <c r="C158" s="42">
        <f t="shared" si="14"/>
        <v>-100</v>
      </c>
      <c r="D158" s="48"/>
      <c r="E158" s="20">
        <v>0</v>
      </c>
      <c r="F158" s="14">
        <v>7</v>
      </c>
      <c r="G158" s="49">
        <f t="shared" si="15"/>
        <v>-100</v>
      </c>
      <c r="H158" s="33" t="str">
        <f t="shared" si="16"/>
        <v/>
      </c>
      <c r="I158" s="33">
        <f t="shared" si="17"/>
        <v>2.8374543980543166E-2</v>
      </c>
      <c r="J158" s="20">
        <v>0</v>
      </c>
      <c r="K158" s="14">
        <v>17</v>
      </c>
      <c r="L158" s="49">
        <f t="shared" si="18"/>
        <v>-100</v>
      </c>
      <c r="M158" s="33" t="str">
        <f t="shared" si="19"/>
        <v/>
      </c>
      <c r="N158" s="34">
        <f t="shared" si="20"/>
        <v>6.4708412474259371E-3</v>
      </c>
    </row>
    <row r="159" spans="1:14" collapsed="1" x14ac:dyDescent="0.25">
      <c r="A159" s="36" t="s">
        <v>174</v>
      </c>
      <c r="B159" s="1" t="s">
        <v>175</v>
      </c>
      <c r="C159" s="42">
        <f t="shared" si="14"/>
        <v>-27.19763284428554</v>
      </c>
      <c r="D159" s="48"/>
      <c r="E159" s="20">
        <v>856</v>
      </c>
      <c r="F159" s="14">
        <v>666</v>
      </c>
      <c r="G159" s="49">
        <f t="shared" si="15"/>
        <v>28.528528528528529</v>
      </c>
      <c r="H159" s="33">
        <f t="shared" si="16"/>
        <v>2.9039590188960887</v>
      </c>
      <c r="I159" s="33">
        <f t="shared" si="17"/>
        <v>2.6996351844345359</v>
      </c>
      <c r="J159" s="20">
        <v>5905</v>
      </c>
      <c r="K159" s="14">
        <v>8111</v>
      </c>
      <c r="L159" s="49">
        <f t="shared" si="18"/>
        <v>-27.19763284428554</v>
      </c>
      <c r="M159" s="33">
        <f t="shared" si="19"/>
        <v>2.6717522713287725</v>
      </c>
      <c r="N159" s="34">
        <f t="shared" si="20"/>
        <v>3.0873525504630459</v>
      </c>
    </row>
    <row r="160" spans="1:14" hidden="1" outlineLevel="1" x14ac:dyDescent="0.25">
      <c r="A160" s="36"/>
      <c r="B160" s="50">
        <v>3008</v>
      </c>
      <c r="C160" s="42">
        <f t="shared" si="14"/>
        <v>-40.59071729957806</v>
      </c>
      <c r="D160" s="48"/>
      <c r="E160" s="20">
        <v>158</v>
      </c>
      <c r="F160" s="14">
        <v>191</v>
      </c>
      <c r="G160" s="49">
        <f t="shared" si="15"/>
        <v>-17.277486910994764</v>
      </c>
      <c r="H160" s="33">
        <f t="shared" si="16"/>
        <v>0.53601112731960521</v>
      </c>
      <c r="I160" s="33">
        <f t="shared" si="17"/>
        <v>0.77421970004053509</v>
      </c>
      <c r="J160" s="20">
        <v>1408</v>
      </c>
      <c r="K160" s="14">
        <v>2370</v>
      </c>
      <c r="L160" s="49">
        <f t="shared" si="18"/>
        <v>-40.59071729957806</v>
      </c>
      <c r="M160" s="33">
        <f t="shared" si="19"/>
        <v>0.63705795055561587</v>
      </c>
      <c r="N160" s="34">
        <f t="shared" si="20"/>
        <v>0.90211139743526303</v>
      </c>
    </row>
    <row r="161" spans="1:14" hidden="1" outlineLevel="1" x14ac:dyDescent="0.25">
      <c r="A161" s="36"/>
      <c r="B161" s="50">
        <v>2008</v>
      </c>
      <c r="C161" s="42">
        <f t="shared" si="14"/>
        <v>-8.7771942985746438</v>
      </c>
      <c r="D161" s="48"/>
      <c r="E161" s="20">
        <v>184</v>
      </c>
      <c r="F161" s="14">
        <v>134</v>
      </c>
      <c r="G161" s="49">
        <f t="shared" si="15"/>
        <v>37.313432835820898</v>
      </c>
      <c r="H161" s="33">
        <f t="shared" si="16"/>
        <v>0.62421549004308441</v>
      </c>
      <c r="I161" s="33">
        <f t="shared" si="17"/>
        <v>0.5431698419132549</v>
      </c>
      <c r="J161" s="20">
        <v>1216</v>
      </c>
      <c r="K161" s="14">
        <v>1333</v>
      </c>
      <c r="L161" s="49">
        <f t="shared" si="18"/>
        <v>-8.7771942985746438</v>
      </c>
      <c r="M161" s="33">
        <f t="shared" si="19"/>
        <v>0.55018641184348649</v>
      </c>
      <c r="N161" s="34">
        <f t="shared" si="20"/>
        <v>0.50739008134228081</v>
      </c>
    </row>
    <row r="162" spans="1:14" hidden="1" outlineLevel="1" x14ac:dyDescent="0.25">
      <c r="A162" s="36"/>
      <c r="B162" s="50">
        <v>308</v>
      </c>
      <c r="C162" s="42">
        <f t="shared" si="14"/>
        <v>-27.875793930839805</v>
      </c>
      <c r="D162" s="48"/>
      <c r="E162" s="20">
        <v>127</v>
      </c>
      <c r="F162" s="14">
        <v>110</v>
      </c>
      <c r="G162" s="49">
        <f t="shared" si="15"/>
        <v>15.454545454545453</v>
      </c>
      <c r="H162" s="33">
        <f t="shared" si="16"/>
        <v>0.43084438714930284</v>
      </c>
      <c r="I162" s="33">
        <f t="shared" si="17"/>
        <v>0.44588569112282123</v>
      </c>
      <c r="J162" s="20">
        <v>1022</v>
      </c>
      <c r="K162" s="14">
        <v>1417</v>
      </c>
      <c r="L162" s="49">
        <f t="shared" si="18"/>
        <v>-27.875793930839805</v>
      </c>
      <c r="M162" s="33">
        <f t="shared" si="19"/>
        <v>0.4624099612697723</v>
      </c>
      <c r="N162" s="34">
        <f t="shared" si="20"/>
        <v>0.53936364985897378</v>
      </c>
    </row>
    <row r="163" spans="1:14" hidden="1" outlineLevel="1" x14ac:dyDescent="0.25">
      <c r="A163" s="36"/>
      <c r="B163" s="50">
        <v>208</v>
      </c>
      <c r="C163" s="42">
        <f t="shared" si="14"/>
        <v>-35.871886120996443</v>
      </c>
      <c r="D163" s="48"/>
      <c r="E163" s="20">
        <v>146</v>
      </c>
      <c r="F163" s="14">
        <v>121</v>
      </c>
      <c r="G163" s="49">
        <f t="shared" si="15"/>
        <v>20.66115702479339</v>
      </c>
      <c r="H163" s="33">
        <f t="shared" si="16"/>
        <v>0.49530142144723005</v>
      </c>
      <c r="I163" s="33">
        <f t="shared" si="17"/>
        <v>0.49047426023510338</v>
      </c>
      <c r="J163" s="20">
        <v>901</v>
      </c>
      <c r="K163" s="14">
        <v>1405</v>
      </c>
      <c r="L163" s="49">
        <f t="shared" si="18"/>
        <v>-35.871886120996443</v>
      </c>
      <c r="M163" s="33">
        <f t="shared" si="19"/>
        <v>0.40766279364389907</v>
      </c>
      <c r="N163" s="34">
        <f t="shared" si="20"/>
        <v>0.53479599721373183</v>
      </c>
    </row>
    <row r="164" spans="1:14" hidden="1" outlineLevel="1" x14ac:dyDescent="0.25">
      <c r="A164" s="36"/>
      <c r="B164" s="50">
        <v>5008</v>
      </c>
      <c r="C164" s="42">
        <f t="shared" si="14"/>
        <v>-53.681506849315063</v>
      </c>
      <c r="D164" s="48"/>
      <c r="E164" s="20">
        <v>109</v>
      </c>
      <c r="F164" s="14">
        <v>76</v>
      </c>
      <c r="G164" s="49">
        <f t="shared" si="15"/>
        <v>43.421052631578952</v>
      </c>
      <c r="H164" s="33">
        <f t="shared" si="16"/>
        <v>0.36977982834074025</v>
      </c>
      <c r="I164" s="33">
        <f t="shared" si="17"/>
        <v>0.30806647750304011</v>
      </c>
      <c r="J164" s="20">
        <v>541</v>
      </c>
      <c r="K164" s="14">
        <v>1168</v>
      </c>
      <c r="L164" s="49">
        <f t="shared" si="18"/>
        <v>-53.681506849315063</v>
      </c>
      <c r="M164" s="33">
        <f t="shared" si="19"/>
        <v>0.24477865855865641</v>
      </c>
      <c r="N164" s="34">
        <f t="shared" si="20"/>
        <v>0.44458485747020554</v>
      </c>
    </row>
    <row r="165" spans="1:14" hidden="1" outlineLevel="1" x14ac:dyDescent="0.25">
      <c r="A165" s="36"/>
      <c r="B165" s="50">
        <v>508</v>
      </c>
      <c r="C165" s="42">
        <f t="shared" si="14"/>
        <v>578.57142857142856</v>
      </c>
      <c r="D165" s="48"/>
      <c r="E165" s="20">
        <v>87</v>
      </c>
      <c r="F165" s="14">
        <v>3</v>
      </c>
      <c r="G165" s="49">
        <f t="shared" si="15"/>
        <v>2800</v>
      </c>
      <c r="H165" s="33">
        <f t="shared" si="16"/>
        <v>0.29514536757471926</v>
      </c>
      <c r="I165" s="33">
        <f t="shared" si="17"/>
        <v>1.2160518848804217E-2</v>
      </c>
      <c r="J165" s="20">
        <v>380</v>
      </c>
      <c r="K165" s="14">
        <v>56</v>
      </c>
      <c r="L165" s="49">
        <f t="shared" si="18"/>
        <v>578.57142857142856</v>
      </c>
      <c r="M165" s="33">
        <f t="shared" si="19"/>
        <v>0.17193325370108953</v>
      </c>
      <c r="N165" s="34">
        <f t="shared" si="20"/>
        <v>2.1315712344461911E-2</v>
      </c>
    </row>
    <row r="166" spans="1:14" hidden="1" outlineLevel="1" x14ac:dyDescent="0.25">
      <c r="A166" s="36"/>
      <c r="B166" s="50">
        <v>108</v>
      </c>
      <c r="C166" s="42">
        <f t="shared" si="14"/>
        <v>96.202531645569621</v>
      </c>
      <c r="D166" s="48"/>
      <c r="E166" s="20">
        <v>6</v>
      </c>
      <c r="F166" s="14">
        <v>6</v>
      </c>
      <c r="G166" s="49">
        <f t="shared" si="15"/>
        <v>0</v>
      </c>
      <c r="H166" s="33">
        <f t="shared" si="16"/>
        <v>2.0354852936187537E-2</v>
      </c>
      <c r="I166" s="33">
        <f t="shared" si="17"/>
        <v>2.4321037697608433E-2</v>
      </c>
      <c r="J166" s="20">
        <v>155</v>
      </c>
      <c r="K166" s="14">
        <v>79</v>
      </c>
      <c r="L166" s="49">
        <f t="shared" si="18"/>
        <v>96.202531645569621</v>
      </c>
      <c r="M166" s="33">
        <f t="shared" si="19"/>
        <v>7.0130669272812834E-2</v>
      </c>
      <c r="N166" s="34">
        <f t="shared" si="20"/>
        <v>3.0070379914508765E-2</v>
      </c>
    </row>
    <row r="167" spans="1:14" hidden="1" outlineLevel="1" x14ac:dyDescent="0.25">
      <c r="A167" s="36"/>
      <c r="B167" s="50" t="s">
        <v>176</v>
      </c>
      <c r="C167" s="42">
        <f t="shared" si="14"/>
        <v>-11.71875</v>
      </c>
      <c r="D167" s="48"/>
      <c r="E167" s="20">
        <v>7</v>
      </c>
      <c r="F167" s="14">
        <v>4</v>
      </c>
      <c r="G167" s="49">
        <f t="shared" si="15"/>
        <v>75</v>
      </c>
      <c r="H167" s="33">
        <f t="shared" si="16"/>
        <v>2.3747328425552126E-2</v>
      </c>
      <c r="I167" s="33">
        <f t="shared" si="17"/>
        <v>1.6214025131738957E-2</v>
      </c>
      <c r="J167" s="20">
        <v>113</v>
      </c>
      <c r="K167" s="14">
        <v>128</v>
      </c>
      <c r="L167" s="49">
        <f t="shared" si="18"/>
        <v>-11.71875</v>
      </c>
      <c r="M167" s="33">
        <f t="shared" si="19"/>
        <v>5.1127520179534515E-2</v>
      </c>
      <c r="N167" s="34">
        <f t="shared" si="20"/>
        <v>4.8721628215912943E-2</v>
      </c>
    </row>
    <row r="168" spans="1:14" hidden="1" outlineLevel="1" x14ac:dyDescent="0.25">
      <c r="A168" s="36"/>
      <c r="B168" s="50" t="s">
        <v>177</v>
      </c>
      <c r="C168" s="42" t="str">
        <f t="shared" si="14"/>
        <v/>
      </c>
      <c r="D168" s="48"/>
      <c r="E168" s="20">
        <v>10</v>
      </c>
      <c r="F168" s="14">
        <v>0</v>
      </c>
      <c r="G168" s="49" t="str">
        <f t="shared" si="15"/>
        <v/>
      </c>
      <c r="H168" s="33">
        <f t="shared" si="16"/>
        <v>3.3924754893645895E-2</v>
      </c>
      <c r="I168" s="33" t="str">
        <f t="shared" si="17"/>
        <v/>
      </c>
      <c r="J168" s="20">
        <v>82</v>
      </c>
      <c r="K168" s="14">
        <v>0</v>
      </c>
      <c r="L168" s="49" t="str">
        <f t="shared" si="18"/>
        <v/>
      </c>
      <c r="M168" s="33">
        <f t="shared" si="19"/>
        <v>3.7101386324971952E-2</v>
      </c>
      <c r="N168" s="34" t="str">
        <f t="shared" si="20"/>
        <v/>
      </c>
    </row>
    <row r="169" spans="1:14" hidden="1" outlineLevel="1" x14ac:dyDescent="0.25">
      <c r="A169" s="36"/>
      <c r="B169" s="50" t="s">
        <v>178</v>
      </c>
      <c r="C169" s="42">
        <f t="shared" si="14"/>
        <v>67.441860465116278</v>
      </c>
      <c r="D169" s="48"/>
      <c r="E169" s="20">
        <v>17</v>
      </c>
      <c r="F169" s="14">
        <v>1</v>
      </c>
      <c r="G169" s="49">
        <f t="shared" si="15"/>
        <v>1600</v>
      </c>
      <c r="H169" s="33">
        <f t="shared" si="16"/>
        <v>5.7672083319198021E-2</v>
      </c>
      <c r="I169" s="33">
        <f t="shared" si="17"/>
        <v>4.0535062829347391E-3</v>
      </c>
      <c r="J169" s="20">
        <v>72</v>
      </c>
      <c r="K169" s="14">
        <v>43</v>
      </c>
      <c r="L169" s="49">
        <f t="shared" si="18"/>
        <v>67.441860465116278</v>
      </c>
      <c r="M169" s="33">
        <f t="shared" si="19"/>
        <v>3.2576827017048539E-2</v>
      </c>
      <c r="N169" s="34">
        <f t="shared" si="20"/>
        <v>1.6367421978783252E-2</v>
      </c>
    </row>
    <row r="170" spans="1:14" hidden="1" outlineLevel="1" x14ac:dyDescent="0.25">
      <c r="A170" s="36"/>
      <c r="B170" s="50" t="s">
        <v>179</v>
      </c>
      <c r="C170" s="42">
        <f t="shared" si="14"/>
        <v>-90.178571428571431</v>
      </c>
      <c r="D170" s="48"/>
      <c r="E170" s="20">
        <v>5</v>
      </c>
      <c r="F170" s="14">
        <v>20</v>
      </c>
      <c r="G170" s="49">
        <f t="shared" si="15"/>
        <v>-75</v>
      </c>
      <c r="H170" s="33">
        <f t="shared" si="16"/>
        <v>1.6962377446822947E-2</v>
      </c>
      <c r="I170" s="33">
        <f t="shared" si="17"/>
        <v>8.1070125658694772E-2</v>
      </c>
      <c r="J170" s="20">
        <v>11</v>
      </c>
      <c r="K170" s="14">
        <v>112</v>
      </c>
      <c r="L170" s="49">
        <f t="shared" si="18"/>
        <v>-90.178571428571431</v>
      </c>
      <c r="M170" s="33">
        <f t="shared" si="19"/>
        <v>4.977015238715749E-3</v>
      </c>
      <c r="N170" s="34">
        <f t="shared" si="20"/>
        <v>4.2631424688923822E-2</v>
      </c>
    </row>
    <row r="171" spans="1:14" hidden="1" outlineLevel="1" x14ac:dyDescent="0.25">
      <c r="A171" s="36"/>
      <c r="B171" s="50" t="s">
        <v>180</v>
      </c>
      <c r="C171" s="42" t="str">
        <f t="shared" si="14"/>
        <v/>
      </c>
      <c r="D171" s="48"/>
      <c r="E171" s="20">
        <v>0</v>
      </c>
      <c r="F171" s="14">
        <v>0</v>
      </c>
      <c r="G171" s="49" t="str">
        <f t="shared" si="15"/>
        <v/>
      </c>
      <c r="H171" s="33" t="str">
        <f t="shared" si="16"/>
        <v/>
      </c>
      <c r="I171" s="33" t="str">
        <f t="shared" si="17"/>
        <v/>
      </c>
      <c r="J171" s="20">
        <v>4</v>
      </c>
      <c r="K171" s="14">
        <v>0</v>
      </c>
      <c r="L171" s="49" t="str">
        <f t="shared" si="18"/>
        <v/>
      </c>
      <c r="M171" s="33">
        <f t="shared" si="19"/>
        <v>1.8098237231693633E-3</v>
      </c>
      <c r="N171" s="34" t="str">
        <f t="shared" si="20"/>
        <v/>
      </c>
    </row>
    <row r="172" spans="1:14" collapsed="1" x14ac:dyDescent="0.25">
      <c r="A172" s="36" t="s">
        <v>181</v>
      </c>
      <c r="B172" s="1" t="s">
        <v>182</v>
      </c>
      <c r="C172" s="42">
        <f t="shared" si="14"/>
        <v>-18.403074295473953</v>
      </c>
      <c r="D172" s="48"/>
      <c r="E172" s="20">
        <v>586</v>
      </c>
      <c r="F172" s="14">
        <v>561</v>
      </c>
      <c r="G172" s="49">
        <f t="shared" si="15"/>
        <v>4.4563279857397502</v>
      </c>
      <c r="H172" s="33">
        <f t="shared" si="16"/>
        <v>1.9879906367676492</v>
      </c>
      <c r="I172" s="33">
        <f t="shared" si="17"/>
        <v>2.2740170247263882</v>
      </c>
      <c r="J172" s="20">
        <v>5733</v>
      </c>
      <c r="K172" s="14">
        <v>7026</v>
      </c>
      <c r="L172" s="49">
        <f t="shared" si="18"/>
        <v>-18.403074295473953</v>
      </c>
      <c r="M172" s="33">
        <f t="shared" si="19"/>
        <v>2.59392985123249</v>
      </c>
      <c r="N172" s="34">
        <f t="shared" si="20"/>
        <v>2.6743606237890964</v>
      </c>
    </row>
    <row r="173" spans="1:14" hidden="1" outlineLevel="1" x14ac:dyDescent="0.25">
      <c r="A173" s="36"/>
      <c r="B173" s="50" t="s">
        <v>183</v>
      </c>
      <c r="C173" s="42">
        <f t="shared" si="14"/>
        <v>104.2604501607717</v>
      </c>
      <c r="D173" s="48"/>
      <c r="E173" s="20">
        <v>130</v>
      </c>
      <c r="F173" s="14">
        <v>101</v>
      </c>
      <c r="G173" s="49">
        <f t="shared" si="15"/>
        <v>28.71287128712871</v>
      </c>
      <c r="H173" s="33">
        <f t="shared" si="16"/>
        <v>0.44102181361739656</v>
      </c>
      <c r="I173" s="33">
        <f t="shared" si="17"/>
        <v>0.40940413457640862</v>
      </c>
      <c r="J173" s="20">
        <v>2541</v>
      </c>
      <c r="K173" s="14">
        <v>1244</v>
      </c>
      <c r="L173" s="49">
        <f t="shared" si="18"/>
        <v>104.2604501607717</v>
      </c>
      <c r="M173" s="33">
        <f t="shared" si="19"/>
        <v>1.1496905201433381</v>
      </c>
      <c r="N173" s="34">
        <f t="shared" si="20"/>
        <v>0.47351332422340392</v>
      </c>
    </row>
    <row r="174" spans="1:14" hidden="1" outlineLevel="1" x14ac:dyDescent="0.25">
      <c r="A174" s="36"/>
      <c r="B174" s="50" t="s">
        <v>184</v>
      </c>
      <c r="C174" s="42">
        <f t="shared" si="14"/>
        <v>-47.666009204470747</v>
      </c>
      <c r="D174" s="48"/>
      <c r="E174" s="20">
        <v>55</v>
      </c>
      <c r="F174" s="14">
        <v>178</v>
      </c>
      <c r="G174" s="49">
        <f t="shared" si="15"/>
        <v>-69.101123595505626</v>
      </c>
      <c r="H174" s="33">
        <f t="shared" si="16"/>
        <v>0.1865861519150524</v>
      </c>
      <c r="I174" s="33">
        <f t="shared" si="17"/>
        <v>0.7215241183623835</v>
      </c>
      <c r="J174" s="20">
        <v>796</v>
      </c>
      <c r="K174" s="14">
        <v>1521</v>
      </c>
      <c r="L174" s="49">
        <f t="shared" si="18"/>
        <v>-47.666009204470747</v>
      </c>
      <c r="M174" s="33">
        <f t="shared" si="19"/>
        <v>0.36015492091070328</v>
      </c>
      <c r="N174" s="34">
        <f t="shared" si="20"/>
        <v>0.57894997278440297</v>
      </c>
    </row>
    <row r="175" spans="1:14" hidden="1" outlineLevel="1" x14ac:dyDescent="0.25">
      <c r="A175" s="36"/>
      <c r="B175" s="50" t="s">
        <v>185</v>
      </c>
      <c r="C175" s="42">
        <f t="shared" si="14"/>
        <v>-40.474100087796309</v>
      </c>
      <c r="D175" s="48"/>
      <c r="E175" s="20">
        <v>216</v>
      </c>
      <c r="F175" s="14">
        <v>85</v>
      </c>
      <c r="G175" s="49">
        <f t="shared" si="15"/>
        <v>154.11764705882354</v>
      </c>
      <c r="H175" s="33">
        <f t="shared" si="16"/>
        <v>0.73277470570275127</v>
      </c>
      <c r="I175" s="33">
        <f t="shared" si="17"/>
        <v>0.34454803404945278</v>
      </c>
      <c r="J175" s="20">
        <v>678</v>
      </c>
      <c r="K175" s="14">
        <v>1139</v>
      </c>
      <c r="L175" s="49">
        <f t="shared" si="18"/>
        <v>-40.474100087796309</v>
      </c>
      <c r="M175" s="33">
        <f t="shared" si="19"/>
        <v>0.30676512107720705</v>
      </c>
      <c r="N175" s="34">
        <f t="shared" si="20"/>
        <v>0.43354636357753779</v>
      </c>
    </row>
    <row r="176" spans="1:14" hidden="1" outlineLevel="1" x14ac:dyDescent="0.25">
      <c r="A176" s="36"/>
      <c r="B176" s="50" t="s">
        <v>186</v>
      </c>
      <c r="C176" s="42">
        <f t="shared" si="14"/>
        <v>-44.652406417112303</v>
      </c>
      <c r="D176" s="48"/>
      <c r="E176" s="20">
        <v>53</v>
      </c>
      <c r="F176" s="14">
        <v>63</v>
      </c>
      <c r="G176" s="49">
        <f t="shared" si="15"/>
        <v>-15.873015873015872</v>
      </c>
      <c r="H176" s="33">
        <f t="shared" si="16"/>
        <v>0.17980120093632324</v>
      </c>
      <c r="I176" s="33">
        <f t="shared" si="17"/>
        <v>0.25537089582488853</v>
      </c>
      <c r="J176" s="20">
        <v>414</v>
      </c>
      <c r="K176" s="14">
        <v>748</v>
      </c>
      <c r="L176" s="49">
        <f t="shared" si="18"/>
        <v>-44.652406417112303</v>
      </c>
      <c r="M176" s="33">
        <f t="shared" si="19"/>
        <v>0.18731675534802908</v>
      </c>
      <c r="N176" s="34">
        <f t="shared" si="20"/>
        <v>0.28471701488674123</v>
      </c>
    </row>
    <row r="177" spans="1:14" hidden="1" outlineLevel="1" x14ac:dyDescent="0.25">
      <c r="A177" s="36"/>
      <c r="B177" s="50" t="s">
        <v>187</v>
      </c>
      <c r="C177" s="42">
        <f t="shared" si="14"/>
        <v>-40.73394495412844</v>
      </c>
      <c r="D177" s="48"/>
      <c r="E177" s="20">
        <v>36</v>
      </c>
      <c r="F177" s="14">
        <v>9</v>
      </c>
      <c r="G177" s="49">
        <f t="shared" si="15"/>
        <v>300</v>
      </c>
      <c r="H177" s="33">
        <f t="shared" si="16"/>
        <v>0.12212911761712521</v>
      </c>
      <c r="I177" s="33">
        <f t="shared" si="17"/>
        <v>3.648155654641265E-2</v>
      </c>
      <c r="J177" s="20">
        <v>323</v>
      </c>
      <c r="K177" s="14">
        <v>545</v>
      </c>
      <c r="L177" s="49">
        <f t="shared" si="18"/>
        <v>-40.73394495412844</v>
      </c>
      <c r="M177" s="33">
        <f t="shared" si="19"/>
        <v>0.14614326564592608</v>
      </c>
      <c r="N177" s="34">
        <f t="shared" si="20"/>
        <v>0.20744755763806683</v>
      </c>
    </row>
    <row r="178" spans="1:14" hidden="1" outlineLevel="1" x14ac:dyDescent="0.25">
      <c r="A178" s="36"/>
      <c r="B178" s="50" t="s">
        <v>188</v>
      </c>
      <c r="C178" s="42">
        <f t="shared" si="14"/>
        <v>-29.207920792079207</v>
      </c>
      <c r="D178" s="48"/>
      <c r="E178" s="20">
        <v>15</v>
      </c>
      <c r="F178" s="14">
        <v>34</v>
      </c>
      <c r="G178" s="49">
        <f t="shared" si="15"/>
        <v>-55.882352941176471</v>
      </c>
      <c r="H178" s="33">
        <f t="shared" si="16"/>
        <v>5.0887132340468835E-2</v>
      </c>
      <c r="I178" s="33">
        <f t="shared" si="17"/>
        <v>0.13781921361978111</v>
      </c>
      <c r="J178" s="20">
        <v>286</v>
      </c>
      <c r="K178" s="14">
        <v>404</v>
      </c>
      <c r="L178" s="49">
        <f t="shared" si="18"/>
        <v>-29.207920792079207</v>
      </c>
      <c r="M178" s="33">
        <f t="shared" si="19"/>
        <v>0.12940239620660948</v>
      </c>
      <c r="N178" s="34">
        <f t="shared" si="20"/>
        <v>0.15377763905647523</v>
      </c>
    </row>
    <row r="179" spans="1:14" hidden="1" outlineLevel="1" x14ac:dyDescent="0.25">
      <c r="A179" s="36"/>
      <c r="B179" s="50" t="s">
        <v>189</v>
      </c>
      <c r="C179" s="42">
        <f t="shared" si="14"/>
        <v>-73.880597014925371</v>
      </c>
      <c r="D179" s="48"/>
      <c r="E179" s="20">
        <v>24</v>
      </c>
      <c r="F179" s="14">
        <v>1</v>
      </c>
      <c r="G179" s="49">
        <f t="shared" si="15"/>
        <v>2300</v>
      </c>
      <c r="H179" s="33">
        <f t="shared" si="16"/>
        <v>8.1419411744750148E-2</v>
      </c>
      <c r="I179" s="33">
        <f t="shared" si="17"/>
        <v>4.0535062829347391E-3</v>
      </c>
      <c r="J179" s="20">
        <v>140</v>
      </c>
      <c r="K179" s="14">
        <v>536</v>
      </c>
      <c r="L179" s="49">
        <f t="shared" si="18"/>
        <v>-73.880597014925371</v>
      </c>
      <c r="M179" s="33">
        <f t="shared" si="19"/>
        <v>6.3343830310927718E-2</v>
      </c>
      <c r="N179" s="34">
        <f t="shared" si="20"/>
        <v>0.20402181815413542</v>
      </c>
    </row>
    <row r="180" spans="1:14" hidden="1" outlineLevel="1" x14ac:dyDescent="0.25">
      <c r="A180" s="36"/>
      <c r="B180" s="50" t="s">
        <v>190</v>
      </c>
      <c r="C180" s="42">
        <f t="shared" si="14"/>
        <v>-49.803921568627452</v>
      </c>
      <c r="D180" s="48"/>
      <c r="E180" s="20">
        <v>9</v>
      </c>
      <c r="F180" s="14">
        <v>18</v>
      </c>
      <c r="G180" s="49">
        <f t="shared" si="15"/>
        <v>-50</v>
      </c>
      <c r="H180" s="33">
        <f t="shared" si="16"/>
        <v>3.0532279404281302E-2</v>
      </c>
      <c r="I180" s="33">
        <f t="shared" si="17"/>
        <v>7.2963113092825299E-2</v>
      </c>
      <c r="J180" s="20">
        <v>128</v>
      </c>
      <c r="K180" s="14">
        <v>255</v>
      </c>
      <c r="L180" s="49">
        <f t="shared" si="18"/>
        <v>-49.803921568627452</v>
      </c>
      <c r="M180" s="33">
        <f t="shared" si="19"/>
        <v>5.7914359141419625E-2</v>
      </c>
      <c r="N180" s="34">
        <f t="shared" si="20"/>
        <v>9.7062618711389062E-2</v>
      </c>
    </row>
    <row r="181" spans="1:14" hidden="1" outlineLevel="1" x14ac:dyDescent="0.25">
      <c r="A181" s="36"/>
      <c r="B181" s="50" t="s">
        <v>191</v>
      </c>
      <c r="C181" s="42">
        <f t="shared" si="14"/>
        <v>-10.16949152542373</v>
      </c>
      <c r="D181" s="48"/>
      <c r="E181" s="20">
        <v>6</v>
      </c>
      <c r="F181" s="14">
        <v>16</v>
      </c>
      <c r="G181" s="49">
        <f t="shared" si="15"/>
        <v>-62.5</v>
      </c>
      <c r="H181" s="33">
        <f t="shared" si="16"/>
        <v>2.0354852936187537E-2</v>
      </c>
      <c r="I181" s="33">
        <f t="shared" si="17"/>
        <v>6.4856100526955826E-2</v>
      </c>
      <c r="J181" s="20">
        <v>106</v>
      </c>
      <c r="K181" s="14">
        <v>118</v>
      </c>
      <c r="L181" s="49">
        <f t="shared" si="18"/>
        <v>-10.16949152542373</v>
      </c>
      <c r="M181" s="33">
        <f t="shared" si="19"/>
        <v>4.7960328663988125E-2</v>
      </c>
      <c r="N181" s="34">
        <f t="shared" si="20"/>
        <v>4.4915251011544741E-2</v>
      </c>
    </row>
    <row r="182" spans="1:14" hidden="1" outlineLevel="1" x14ac:dyDescent="0.25">
      <c r="A182" s="36"/>
      <c r="B182" s="50" t="s">
        <v>192</v>
      </c>
      <c r="C182" s="42">
        <f t="shared" si="14"/>
        <v>700</v>
      </c>
      <c r="D182" s="48"/>
      <c r="E182" s="20">
        <v>16</v>
      </c>
      <c r="F182" s="14">
        <v>2</v>
      </c>
      <c r="G182" s="49">
        <f t="shared" si="15"/>
        <v>700</v>
      </c>
      <c r="H182" s="33">
        <f t="shared" si="16"/>
        <v>5.4279607829833432E-2</v>
      </c>
      <c r="I182" s="33">
        <f t="shared" si="17"/>
        <v>8.1070125658694783E-3</v>
      </c>
      <c r="J182" s="20">
        <v>80</v>
      </c>
      <c r="K182" s="14">
        <v>10</v>
      </c>
      <c r="L182" s="49">
        <f t="shared" si="18"/>
        <v>700</v>
      </c>
      <c r="M182" s="33">
        <f t="shared" si="19"/>
        <v>3.6196474463387265E-2</v>
      </c>
      <c r="N182" s="34">
        <f t="shared" si="20"/>
        <v>3.8063772043681987E-3</v>
      </c>
    </row>
    <row r="183" spans="1:14" hidden="1" outlineLevel="1" x14ac:dyDescent="0.25">
      <c r="A183" s="36"/>
      <c r="B183" s="50" t="s">
        <v>193</v>
      </c>
      <c r="C183" s="42">
        <f t="shared" si="14"/>
        <v>6.1538461538461542</v>
      </c>
      <c r="D183" s="48"/>
      <c r="E183" s="20">
        <v>6</v>
      </c>
      <c r="F183" s="14">
        <v>7</v>
      </c>
      <c r="G183" s="49">
        <f t="shared" si="15"/>
        <v>-14.285714285714285</v>
      </c>
      <c r="H183" s="33">
        <f t="shared" si="16"/>
        <v>2.0354852936187537E-2</v>
      </c>
      <c r="I183" s="33">
        <f t="shared" si="17"/>
        <v>2.8374543980543166E-2</v>
      </c>
      <c r="J183" s="20">
        <v>69</v>
      </c>
      <c r="K183" s="14">
        <v>65</v>
      </c>
      <c r="L183" s="49">
        <f t="shared" si="18"/>
        <v>6.1538461538461542</v>
      </c>
      <c r="M183" s="33">
        <f t="shared" si="19"/>
        <v>3.1219459224671516E-2</v>
      </c>
      <c r="N183" s="34">
        <f t="shared" si="20"/>
        <v>2.4741451828393293E-2</v>
      </c>
    </row>
    <row r="184" spans="1:14" hidden="1" outlineLevel="1" x14ac:dyDescent="0.25">
      <c r="A184" s="36"/>
      <c r="B184" s="50" t="s">
        <v>194</v>
      </c>
      <c r="C184" s="42">
        <f t="shared" si="14"/>
        <v>62.162162162162161</v>
      </c>
      <c r="D184" s="48"/>
      <c r="E184" s="20">
        <v>6</v>
      </c>
      <c r="F184" s="14">
        <v>4</v>
      </c>
      <c r="G184" s="49">
        <f t="shared" si="15"/>
        <v>50</v>
      </c>
      <c r="H184" s="33">
        <f t="shared" si="16"/>
        <v>2.0354852936187537E-2</v>
      </c>
      <c r="I184" s="33">
        <f t="shared" si="17"/>
        <v>1.6214025131738957E-2</v>
      </c>
      <c r="J184" s="20">
        <v>60</v>
      </c>
      <c r="K184" s="14">
        <v>37</v>
      </c>
      <c r="L184" s="49">
        <f t="shared" si="18"/>
        <v>62.162162162162161</v>
      </c>
      <c r="M184" s="33">
        <f t="shared" si="19"/>
        <v>2.7147355847540449E-2</v>
      </c>
      <c r="N184" s="34">
        <f t="shared" si="20"/>
        <v>1.4083595656162335E-2</v>
      </c>
    </row>
    <row r="185" spans="1:14" hidden="1" outlineLevel="1" x14ac:dyDescent="0.25">
      <c r="A185" s="36"/>
      <c r="B185" s="50" t="s">
        <v>195</v>
      </c>
      <c r="C185" s="42">
        <f t="shared" si="14"/>
        <v>-69.127516778523486</v>
      </c>
      <c r="D185" s="48"/>
      <c r="E185" s="20">
        <v>10</v>
      </c>
      <c r="F185" s="14">
        <v>35</v>
      </c>
      <c r="G185" s="49">
        <f t="shared" si="15"/>
        <v>-71.428571428571431</v>
      </c>
      <c r="H185" s="33">
        <f t="shared" si="16"/>
        <v>3.3924754893645895E-2</v>
      </c>
      <c r="I185" s="33">
        <f t="shared" si="17"/>
        <v>0.14187271990271585</v>
      </c>
      <c r="J185" s="20">
        <v>46</v>
      </c>
      <c r="K185" s="14">
        <v>149</v>
      </c>
      <c r="L185" s="49">
        <f t="shared" si="18"/>
        <v>-69.127516778523486</v>
      </c>
      <c r="M185" s="33">
        <f t="shared" si="19"/>
        <v>2.0812972816447679E-2</v>
      </c>
      <c r="N185" s="34">
        <f t="shared" si="20"/>
        <v>5.6715020345086159E-2</v>
      </c>
    </row>
    <row r="186" spans="1:14" hidden="1" outlineLevel="1" x14ac:dyDescent="0.25">
      <c r="A186" s="36"/>
      <c r="B186" s="50" t="s">
        <v>196</v>
      </c>
      <c r="C186" s="42">
        <f t="shared" si="14"/>
        <v>-78.723404255319153</v>
      </c>
      <c r="D186" s="48"/>
      <c r="E186" s="20">
        <v>1</v>
      </c>
      <c r="F186" s="14">
        <v>6</v>
      </c>
      <c r="G186" s="49">
        <f t="shared" si="15"/>
        <v>-83.333333333333343</v>
      </c>
      <c r="H186" s="33">
        <f t="shared" si="16"/>
        <v>3.3924754893645895E-3</v>
      </c>
      <c r="I186" s="33">
        <f t="shared" si="17"/>
        <v>2.4321037697608433E-2</v>
      </c>
      <c r="J186" s="20">
        <v>40</v>
      </c>
      <c r="K186" s="14">
        <v>188</v>
      </c>
      <c r="L186" s="49">
        <f t="shared" si="18"/>
        <v>-78.723404255319153</v>
      </c>
      <c r="M186" s="33">
        <f t="shared" si="19"/>
        <v>1.8098237231693633E-2</v>
      </c>
      <c r="N186" s="34">
        <f t="shared" si="20"/>
        <v>7.1559891442122131E-2</v>
      </c>
    </row>
    <row r="187" spans="1:14" hidden="1" outlineLevel="1" x14ac:dyDescent="0.25">
      <c r="A187" s="36"/>
      <c r="B187" s="50" t="s">
        <v>197</v>
      </c>
      <c r="C187" s="42">
        <f t="shared" si="14"/>
        <v>0</v>
      </c>
      <c r="D187" s="48"/>
      <c r="E187" s="20">
        <v>3</v>
      </c>
      <c r="F187" s="14">
        <v>0</v>
      </c>
      <c r="G187" s="49" t="str">
        <f t="shared" si="15"/>
        <v/>
      </c>
      <c r="H187" s="33">
        <f t="shared" si="16"/>
        <v>1.0177426468093768E-2</v>
      </c>
      <c r="I187" s="33" t="str">
        <f t="shared" si="17"/>
        <v/>
      </c>
      <c r="J187" s="20">
        <v>25</v>
      </c>
      <c r="K187" s="14">
        <v>25</v>
      </c>
      <c r="L187" s="49">
        <f t="shared" si="18"/>
        <v>0</v>
      </c>
      <c r="M187" s="33">
        <f t="shared" si="19"/>
        <v>1.131139826980852E-2</v>
      </c>
      <c r="N187" s="34">
        <f t="shared" si="20"/>
        <v>9.5159430109204961E-3</v>
      </c>
    </row>
    <row r="188" spans="1:14" hidden="1" outlineLevel="1" x14ac:dyDescent="0.25">
      <c r="A188" s="36"/>
      <c r="B188" s="50" t="s">
        <v>198</v>
      </c>
      <c r="C188" s="42">
        <f t="shared" si="14"/>
        <v>-66.666666666666657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1</v>
      </c>
      <c r="K188" s="14">
        <v>3</v>
      </c>
      <c r="L188" s="49">
        <f t="shared" si="18"/>
        <v>-66.666666666666657</v>
      </c>
      <c r="M188" s="33">
        <f t="shared" si="19"/>
        <v>4.5245593079234082E-4</v>
      </c>
      <c r="N188" s="34">
        <f t="shared" si="20"/>
        <v>1.1419131613104596E-3</v>
      </c>
    </row>
    <row r="189" spans="1:14" hidden="1" outlineLevel="1" x14ac:dyDescent="0.25">
      <c r="A189" s="36"/>
      <c r="B189" s="50" t="s">
        <v>199</v>
      </c>
      <c r="C189" s="42">
        <f t="shared" si="14"/>
        <v>-100</v>
      </c>
      <c r="D189" s="48"/>
      <c r="E189" s="20">
        <v>0</v>
      </c>
      <c r="F189" s="14">
        <v>2</v>
      </c>
      <c r="G189" s="49">
        <f t="shared" si="15"/>
        <v>-100</v>
      </c>
      <c r="H189" s="33" t="str">
        <f t="shared" si="16"/>
        <v/>
      </c>
      <c r="I189" s="33">
        <f t="shared" si="17"/>
        <v>8.1070125658694783E-3</v>
      </c>
      <c r="J189" s="20">
        <v>0</v>
      </c>
      <c r="K189" s="14">
        <v>37</v>
      </c>
      <c r="L189" s="49">
        <f t="shared" si="18"/>
        <v>-100</v>
      </c>
      <c r="M189" s="33" t="str">
        <f t="shared" si="19"/>
        <v/>
      </c>
      <c r="N189" s="34">
        <f t="shared" si="20"/>
        <v>1.4083595656162335E-2</v>
      </c>
    </row>
    <row r="190" spans="1:14" hidden="1" outlineLevel="1" x14ac:dyDescent="0.25">
      <c r="A190" s="36"/>
      <c r="B190" s="50" t="s">
        <v>200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2</v>
      </c>
      <c r="L190" s="49">
        <f t="shared" si="18"/>
        <v>-100</v>
      </c>
      <c r="M190" s="33" t="str">
        <f t="shared" si="19"/>
        <v/>
      </c>
      <c r="N190" s="34">
        <f t="shared" si="20"/>
        <v>7.6127544087363974E-4</v>
      </c>
    </row>
    <row r="191" spans="1:14" collapsed="1" x14ac:dyDescent="0.25">
      <c r="A191" s="36" t="s">
        <v>201</v>
      </c>
      <c r="B191" s="1" t="s">
        <v>202</v>
      </c>
      <c r="C191" s="42">
        <f t="shared" si="14"/>
        <v>-46.194670280036135</v>
      </c>
      <c r="D191" s="48"/>
      <c r="E191" s="20">
        <v>857</v>
      </c>
      <c r="F191" s="14">
        <v>699</v>
      </c>
      <c r="G191" s="49">
        <f t="shared" si="15"/>
        <v>22.603719599427755</v>
      </c>
      <c r="H191" s="33">
        <f t="shared" si="16"/>
        <v>2.9073514943854533</v>
      </c>
      <c r="I191" s="33">
        <f t="shared" si="17"/>
        <v>2.8334008917713822</v>
      </c>
      <c r="J191" s="20">
        <v>4765</v>
      </c>
      <c r="K191" s="14">
        <v>8856</v>
      </c>
      <c r="L191" s="49">
        <f t="shared" si="18"/>
        <v>-46.194670280036135</v>
      </c>
      <c r="M191" s="33">
        <f t="shared" si="19"/>
        <v>2.1559525102255042</v>
      </c>
      <c r="N191" s="34">
        <f t="shared" si="20"/>
        <v>3.3709276521884766</v>
      </c>
    </row>
    <row r="192" spans="1:14" hidden="1" outlineLevel="1" x14ac:dyDescent="0.25">
      <c r="A192" s="36"/>
      <c r="B192" s="50" t="s">
        <v>203</v>
      </c>
      <c r="C192" s="42">
        <f t="shared" si="14"/>
        <v>-49.757197363857095</v>
      </c>
      <c r="D192" s="48"/>
      <c r="E192" s="20">
        <v>543</v>
      </c>
      <c r="F192" s="14">
        <v>459</v>
      </c>
      <c r="G192" s="49">
        <f t="shared" si="15"/>
        <v>18.300653594771241</v>
      </c>
      <c r="H192" s="33">
        <f t="shared" si="16"/>
        <v>1.8421141907249723</v>
      </c>
      <c r="I192" s="33">
        <f t="shared" si="17"/>
        <v>1.8605593838670449</v>
      </c>
      <c r="J192" s="20">
        <v>2897</v>
      </c>
      <c r="K192" s="14">
        <v>5766</v>
      </c>
      <c r="L192" s="49">
        <f t="shared" si="18"/>
        <v>-49.757197363857095</v>
      </c>
      <c r="M192" s="33">
        <f t="shared" si="19"/>
        <v>1.3107648315054115</v>
      </c>
      <c r="N192" s="34">
        <f t="shared" si="20"/>
        <v>2.1947570960387033</v>
      </c>
    </row>
    <row r="193" spans="1:14" hidden="1" outlineLevel="1" x14ac:dyDescent="0.25">
      <c r="A193" s="36"/>
      <c r="B193" s="50" t="s">
        <v>204</v>
      </c>
      <c r="C193" s="42">
        <f t="shared" si="14"/>
        <v>39.161849710982658</v>
      </c>
      <c r="D193" s="48"/>
      <c r="E193" s="20">
        <v>119</v>
      </c>
      <c r="F193" s="14">
        <v>121</v>
      </c>
      <c r="G193" s="49">
        <f t="shared" si="15"/>
        <v>-1.6528925619834711</v>
      </c>
      <c r="H193" s="33">
        <f t="shared" si="16"/>
        <v>0.40370458323438607</v>
      </c>
      <c r="I193" s="33">
        <f t="shared" si="17"/>
        <v>0.49047426023510338</v>
      </c>
      <c r="J193" s="20">
        <v>963</v>
      </c>
      <c r="K193" s="14">
        <v>692</v>
      </c>
      <c r="L193" s="49">
        <f t="shared" si="18"/>
        <v>39.161849710982658</v>
      </c>
      <c r="M193" s="33">
        <f t="shared" si="19"/>
        <v>0.43571506135302418</v>
      </c>
      <c r="N193" s="34">
        <f t="shared" si="20"/>
        <v>0.26340130254227934</v>
      </c>
    </row>
    <row r="194" spans="1:14" hidden="1" outlineLevel="1" x14ac:dyDescent="0.25">
      <c r="A194" s="36"/>
      <c r="B194" s="50" t="s">
        <v>205</v>
      </c>
      <c r="C194" s="42">
        <f t="shared" si="14"/>
        <v>4.1666666666666661</v>
      </c>
      <c r="D194" s="48"/>
      <c r="E194" s="20">
        <v>165</v>
      </c>
      <c r="F194" s="14">
        <v>37</v>
      </c>
      <c r="G194" s="49">
        <f t="shared" si="15"/>
        <v>345.94594594594594</v>
      </c>
      <c r="H194" s="33">
        <f t="shared" si="16"/>
        <v>0.55975845574515726</v>
      </c>
      <c r="I194" s="33">
        <f t="shared" si="17"/>
        <v>0.14997973246858531</v>
      </c>
      <c r="J194" s="20">
        <v>625</v>
      </c>
      <c r="K194" s="14">
        <v>600</v>
      </c>
      <c r="L194" s="49">
        <f t="shared" si="18"/>
        <v>4.1666666666666661</v>
      </c>
      <c r="M194" s="33">
        <f t="shared" si="19"/>
        <v>0.28278495674521303</v>
      </c>
      <c r="N194" s="34">
        <f t="shared" si="20"/>
        <v>0.22838263226209193</v>
      </c>
    </row>
    <row r="195" spans="1:14" hidden="1" outlineLevel="1" x14ac:dyDescent="0.25">
      <c r="A195" s="36"/>
      <c r="B195" s="50" t="s">
        <v>206</v>
      </c>
      <c r="C195" s="42">
        <f t="shared" si="14"/>
        <v>-60.144927536231883</v>
      </c>
      <c r="D195" s="48"/>
      <c r="E195" s="20">
        <v>10</v>
      </c>
      <c r="F195" s="14">
        <v>31</v>
      </c>
      <c r="G195" s="49">
        <f t="shared" si="15"/>
        <v>-67.741935483870961</v>
      </c>
      <c r="H195" s="33">
        <f t="shared" si="16"/>
        <v>3.3924754893645895E-2</v>
      </c>
      <c r="I195" s="33">
        <f t="shared" si="17"/>
        <v>0.12565869477097691</v>
      </c>
      <c r="J195" s="20">
        <v>110</v>
      </c>
      <c r="K195" s="14">
        <v>276</v>
      </c>
      <c r="L195" s="49">
        <f t="shared" si="18"/>
        <v>-60.144927536231883</v>
      </c>
      <c r="M195" s="33">
        <f t="shared" si="19"/>
        <v>4.9770152387157492E-2</v>
      </c>
      <c r="N195" s="34">
        <f t="shared" si="20"/>
        <v>0.10505601084056229</v>
      </c>
    </row>
    <row r="196" spans="1:14" hidden="1" outlineLevel="1" x14ac:dyDescent="0.25">
      <c r="A196" s="36"/>
      <c r="B196" s="50" t="s">
        <v>207</v>
      </c>
      <c r="C196" s="42">
        <f t="shared" si="14"/>
        <v>-93.16326530612244</v>
      </c>
      <c r="D196" s="48"/>
      <c r="E196" s="20">
        <v>9</v>
      </c>
      <c r="F196" s="14">
        <v>33</v>
      </c>
      <c r="G196" s="49">
        <f t="shared" si="15"/>
        <v>-72.727272727272734</v>
      </c>
      <c r="H196" s="33">
        <f t="shared" si="16"/>
        <v>3.0532279404281302E-2</v>
      </c>
      <c r="I196" s="33">
        <f t="shared" si="17"/>
        <v>0.13376570733684637</v>
      </c>
      <c r="J196" s="20">
        <v>67</v>
      </c>
      <c r="K196" s="14">
        <v>980</v>
      </c>
      <c r="L196" s="49">
        <f t="shared" si="18"/>
        <v>-93.16326530612244</v>
      </c>
      <c r="M196" s="33">
        <f t="shared" si="19"/>
        <v>3.0314547363086836E-2</v>
      </c>
      <c r="N196" s="34">
        <f t="shared" si="20"/>
        <v>0.37302496602808344</v>
      </c>
    </row>
    <row r="197" spans="1:14" hidden="1" outlineLevel="1" x14ac:dyDescent="0.25">
      <c r="A197" s="36"/>
      <c r="B197" s="50" t="s">
        <v>208</v>
      </c>
      <c r="C197" s="42">
        <f t="shared" si="14"/>
        <v>-57.843137254901968</v>
      </c>
      <c r="D197" s="48"/>
      <c r="E197" s="20">
        <v>8</v>
      </c>
      <c r="F197" s="14">
        <v>9</v>
      </c>
      <c r="G197" s="49">
        <f t="shared" si="15"/>
        <v>-11.111111111111111</v>
      </c>
      <c r="H197" s="33">
        <f t="shared" si="16"/>
        <v>2.7139803914916716E-2</v>
      </c>
      <c r="I197" s="33">
        <f t="shared" si="17"/>
        <v>3.648155654641265E-2</v>
      </c>
      <c r="J197" s="20">
        <v>43</v>
      </c>
      <c r="K197" s="14">
        <v>102</v>
      </c>
      <c r="L197" s="49">
        <f t="shared" si="18"/>
        <v>-57.843137254901968</v>
      </c>
      <c r="M197" s="33">
        <f t="shared" si="19"/>
        <v>1.9455605024070656E-2</v>
      </c>
      <c r="N197" s="34">
        <f t="shared" si="20"/>
        <v>3.8825047484555626E-2</v>
      </c>
    </row>
    <row r="198" spans="1:14" hidden="1" outlineLevel="1" x14ac:dyDescent="0.25">
      <c r="A198" s="36"/>
      <c r="B198" s="50" t="s">
        <v>209</v>
      </c>
      <c r="C198" s="42">
        <f t="shared" si="14"/>
        <v>-20</v>
      </c>
      <c r="D198" s="48"/>
      <c r="E198" s="20">
        <v>0</v>
      </c>
      <c r="F198" s="14">
        <v>3</v>
      </c>
      <c r="G198" s="49">
        <f t="shared" si="15"/>
        <v>-100</v>
      </c>
      <c r="H198" s="33" t="str">
        <f t="shared" si="16"/>
        <v/>
      </c>
      <c r="I198" s="33">
        <f t="shared" si="17"/>
        <v>1.2160518848804217E-2</v>
      </c>
      <c r="J198" s="20">
        <v>40</v>
      </c>
      <c r="K198" s="14">
        <v>50</v>
      </c>
      <c r="L198" s="49">
        <f t="shared" si="18"/>
        <v>-20</v>
      </c>
      <c r="M198" s="33">
        <f t="shared" si="19"/>
        <v>1.8098237231693633E-2</v>
      </c>
      <c r="N198" s="34">
        <f t="shared" si="20"/>
        <v>1.9031886021840992E-2</v>
      </c>
    </row>
    <row r="199" spans="1:14" hidden="1" outlineLevel="1" x14ac:dyDescent="0.25">
      <c r="A199" s="36"/>
      <c r="B199" s="50" t="s">
        <v>210</v>
      </c>
      <c r="C199" s="42">
        <f t="shared" si="14"/>
        <v>-20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12</v>
      </c>
      <c r="K199" s="14">
        <v>15</v>
      </c>
      <c r="L199" s="49">
        <f t="shared" si="18"/>
        <v>-20</v>
      </c>
      <c r="M199" s="33">
        <f t="shared" si="19"/>
        <v>5.4294711695080898E-3</v>
      </c>
      <c r="N199" s="34">
        <f t="shared" si="20"/>
        <v>5.7095658065522978E-3</v>
      </c>
    </row>
    <row r="200" spans="1:14" hidden="1" outlineLevel="1" x14ac:dyDescent="0.25">
      <c r="A200" s="36"/>
      <c r="B200" s="50" t="s">
        <v>211</v>
      </c>
      <c r="C200" s="42">
        <f t="shared" si="14"/>
        <v>-55.555555555555557</v>
      </c>
      <c r="D200" s="48"/>
      <c r="E200" s="20">
        <v>3</v>
      </c>
      <c r="F200" s="14">
        <v>1</v>
      </c>
      <c r="G200" s="49">
        <f t="shared" si="15"/>
        <v>200</v>
      </c>
      <c r="H200" s="33">
        <f t="shared" si="16"/>
        <v>1.0177426468093768E-2</v>
      </c>
      <c r="I200" s="33">
        <f t="shared" si="17"/>
        <v>4.0535062829347391E-3</v>
      </c>
      <c r="J200" s="20">
        <v>4</v>
      </c>
      <c r="K200" s="14">
        <v>9</v>
      </c>
      <c r="L200" s="49">
        <f t="shared" si="18"/>
        <v>-55.555555555555557</v>
      </c>
      <c r="M200" s="33">
        <f t="shared" si="19"/>
        <v>1.8098237231693633E-3</v>
      </c>
      <c r="N200" s="34">
        <f t="shared" si="20"/>
        <v>3.4257394839313786E-3</v>
      </c>
    </row>
    <row r="201" spans="1:14" hidden="1" outlineLevel="1" x14ac:dyDescent="0.25">
      <c r="A201" s="36"/>
      <c r="B201" s="50" t="s">
        <v>212</v>
      </c>
      <c r="C201" s="42">
        <f t="shared" si="14"/>
        <v>-77.777777777777786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4</v>
      </c>
      <c r="K201" s="14">
        <v>18</v>
      </c>
      <c r="L201" s="49">
        <f t="shared" si="18"/>
        <v>-77.777777777777786</v>
      </c>
      <c r="M201" s="33">
        <f t="shared" si="19"/>
        <v>1.8098237231693633E-3</v>
      </c>
      <c r="N201" s="34">
        <f t="shared" si="20"/>
        <v>6.8514789678627572E-3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5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2.0267531414673693E-2</v>
      </c>
      <c r="J202" s="20">
        <v>0</v>
      </c>
      <c r="K202" s="14">
        <v>347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0.13208128899157651</v>
      </c>
    </row>
    <row r="203" spans="1:14" hidden="1" outlineLevel="1" x14ac:dyDescent="0.25">
      <c r="A203" s="36"/>
      <c r="B203" s="50" t="s">
        <v>214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</v>
      </c>
      <c r="L203" s="49">
        <f t="shared" si="25"/>
        <v>-100</v>
      </c>
      <c r="M203" s="33" t="str">
        <f t="shared" si="26"/>
        <v/>
      </c>
      <c r="N203" s="34">
        <f t="shared" si="27"/>
        <v>3.8063772043681987E-4</v>
      </c>
    </row>
    <row r="204" spans="1:14" collapsed="1" x14ac:dyDescent="0.25">
      <c r="A204" s="36" t="s">
        <v>215</v>
      </c>
      <c r="B204" s="1" t="s">
        <v>216</v>
      </c>
      <c r="C204" s="42">
        <f t="shared" si="21"/>
        <v>-39.152833428734972</v>
      </c>
      <c r="D204" s="48"/>
      <c r="E204" s="20">
        <v>542</v>
      </c>
      <c r="F204" s="14">
        <v>271</v>
      </c>
      <c r="G204" s="49">
        <f t="shared" si="22"/>
        <v>100</v>
      </c>
      <c r="H204" s="33">
        <f t="shared" si="23"/>
        <v>1.8387217152356072</v>
      </c>
      <c r="I204" s="33">
        <f t="shared" si="24"/>
        <v>1.0985002026753141</v>
      </c>
      <c r="J204" s="20">
        <v>4252</v>
      </c>
      <c r="K204" s="14">
        <v>6988</v>
      </c>
      <c r="L204" s="49">
        <f t="shared" si="25"/>
        <v>-39.152833428734972</v>
      </c>
      <c r="M204" s="33">
        <f t="shared" si="26"/>
        <v>1.9238426177290331</v>
      </c>
      <c r="N204" s="34">
        <f t="shared" si="27"/>
        <v>2.6598963904124973</v>
      </c>
    </row>
    <row r="205" spans="1:14" hidden="1" outlineLevel="1" x14ac:dyDescent="0.25">
      <c r="A205" s="36"/>
      <c r="B205" s="50" t="s">
        <v>217</v>
      </c>
      <c r="C205" s="42">
        <f t="shared" si="21"/>
        <v>-55.92222618622904</v>
      </c>
      <c r="D205" s="48"/>
      <c r="E205" s="20">
        <v>366</v>
      </c>
      <c r="F205" s="14">
        <v>123</v>
      </c>
      <c r="G205" s="49">
        <f t="shared" si="22"/>
        <v>197.5609756097561</v>
      </c>
      <c r="H205" s="33">
        <f t="shared" si="23"/>
        <v>1.2416460291074396</v>
      </c>
      <c r="I205" s="33">
        <f t="shared" si="24"/>
        <v>0.49858127280097281</v>
      </c>
      <c r="J205" s="20">
        <v>2471</v>
      </c>
      <c r="K205" s="14">
        <v>5606</v>
      </c>
      <c r="L205" s="49">
        <f t="shared" si="25"/>
        <v>-55.92222618622904</v>
      </c>
      <c r="M205" s="33">
        <f t="shared" si="26"/>
        <v>1.1180186049878742</v>
      </c>
      <c r="N205" s="34">
        <f t="shared" si="27"/>
        <v>2.1338550607688118</v>
      </c>
    </row>
    <row r="206" spans="1:14" hidden="1" outlineLevel="1" x14ac:dyDescent="0.25">
      <c r="A206" s="36"/>
      <c r="B206" s="50">
        <v>500</v>
      </c>
      <c r="C206" s="42">
        <f t="shared" si="21"/>
        <v>50.976909413854358</v>
      </c>
      <c r="D206" s="48"/>
      <c r="E206" s="20">
        <v>100</v>
      </c>
      <c r="F206" s="14">
        <v>95</v>
      </c>
      <c r="G206" s="49">
        <f t="shared" si="22"/>
        <v>5.2631578947368416</v>
      </c>
      <c r="H206" s="33">
        <f t="shared" si="23"/>
        <v>0.33924754893645892</v>
      </c>
      <c r="I206" s="33">
        <f t="shared" si="24"/>
        <v>0.38508309687880016</v>
      </c>
      <c r="J206" s="20">
        <v>850</v>
      </c>
      <c r="K206" s="14">
        <v>563</v>
      </c>
      <c r="L206" s="49">
        <f t="shared" si="25"/>
        <v>50.976909413854358</v>
      </c>
      <c r="M206" s="33">
        <f t="shared" si="26"/>
        <v>0.3845875411734897</v>
      </c>
      <c r="N206" s="34">
        <f t="shared" si="27"/>
        <v>0.21429903660592958</v>
      </c>
    </row>
    <row r="207" spans="1:14" hidden="1" outlineLevel="1" x14ac:dyDescent="0.25">
      <c r="A207" s="36"/>
      <c r="B207" s="50" t="s">
        <v>218</v>
      </c>
      <c r="C207" s="42">
        <f t="shared" si="21"/>
        <v>-21.172022684310019</v>
      </c>
      <c r="D207" s="48"/>
      <c r="E207" s="20">
        <v>32</v>
      </c>
      <c r="F207" s="14">
        <v>30</v>
      </c>
      <c r="G207" s="49">
        <f t="shared" si="22"/>
        <v>6.666666666666667</v>
      </c>
      <c r="H207" s="33">
        <f t="shared" si="23"/>
        <v>0.10855921565966686</v>
      </c>
      <c r="I207" s="33">
        <f t="shared" si="24"/>
        <v>0.12160518848804217</v>
      </c>
      <c r="J207" s="20">
        <v>417</v>
      </c>
      <c r="K207" s="14">
        <v>529</v>
      </c>
      <c r="L207" s="49">
        <f t="shared" si="25"/>
        <v>-21.172022684310019</v>
      </c>
      <c r="M207" s="33">
        <f t="shared" si="26"/>
        <v>0.18867412314040613</v>
      </c>
      <c r="N207" s="34">
        <f t="shared" si="27"/>
        <v>0.20135735411107772</v>
      </c>
    </row>
    <row r="208" spans="1:14" hidden="1" outlineLevel="1" x14ac:dyDescent="0.25">
      <c r="A208" s="36"/>
      <c r="B208" s="50" t="s">
        <v>219</v>
      </c>
      <c r="C208" s="42">
        <f t="shared" si="21"/>
        <v>79.047619047619051</v>
      </c>
      <c r="D208" s="48"/>
      <c r="E208" s="20">
        <v>23</v>
      </c>
      <c r="F208" s="14">
        <v>22</v>
      </c>
      <c r="G208" s="49">
        <f t="shared" si="22"/>
        <v>4.5454545454545459</v>
      </c>
      <c r="H208" s="33">
        <f t="shared" si="23"/>
        <v>7.8026936255385551E-2</v>
      </c>
      <c r="I208" s="33">
        <f t="shared" si="24"/>
        <v>8.9177138224564245E-2</v>
      </c>
      <c r="J208" s="20">
        <v>376</v>
      </c>
      <c r="K208" s="14">
        <v>210</v>
      </c>
      <c r="L208" s="49">
        <f t="shared" si="25"/>
        <v>79.047619047619051</v>
      </c>
      <c r="M208" s="33">
        <f t="shared" si="26"/>
        <v>0.17012342997792015</v>
      </c>
      <c r="N208" s="34">
        <f t="shared" si="27"/>
        <v>7.9933921291732171E-2</v>
      </c>
    </row>
    <row r="209" spans="1:14" hidden="1" outlineLevel="1" x14ac:dyDescent="0.25">
      <c r="A209" s="36"/>
      <c r="B209" s="50">
        <v>124</v>
      </c>
      <c r="C209" s="42">
        <f t="shared" si="21"/>
        <v>614.28571428571433</v>
      </c>
      <c r="D209" s="48"/>
      <c r="E209" s="20">
        <v>11</v>
      </c>
      <c r="F209" s="14">
        <v>0</v>
      </c>
      <c r="G209" s="49" t="str">
        <f t="shared" si="22"/>
        <v/>
      </c>
      <c r="H209" s="33">
        <f t="shared" si="23"/>
        <v>3.7317230383010477E-2</v>
      </c>
      <c r="I209" s="33" t="str">
        <f t="shared" si="24"/>
        <v/>
      </c>
      <c r="J209" s="20">
        <v>50</v>
      </c>
      <c r="K209" s="14">
        <v>7</v>
      </c>
      <c r="L209" s="49">
        <f t="shared" si="25"/>
        <v>614.28571428571433</v>
      </c>
      <c r="M209" s="33">
        <f t="shared" si="26"/>
        <v>2.2622796539617039E-2</v>
      </c>
      <c r="N209" s="34">
        <f t="shared" si="27"/>
        <v>2.6644640430577389E-3</v>
      </c>
    </row>
    <row r="210" spans="1:14" hidden="1" outlineLevel="1" x14ac:dyDescent="0.25">
      <c r="A210" s="36"/>
      <c r="B210" s="50" t="s">
        <v>220</v>
      </c>
      <c r="C210" s="42" t="str">
        <f t="shared" si="21"/>
        <v/>
      </c>
      <c r="D210" s="48"/>
      <c r="E210" s="20">
        <v>7</v>
      </c>
      <c r="F210" s="14">
        <v>0</v>
      </c>
      <c r="G210" s="49" t="str">
        <f t="shared" si="22"/>
        <v/>
      </c>
      <c r="H210" s="33">
        <f t="shared" si="23"/>
        <v>2.3747328425552126E-2</v>
      </c>
      <c r="I210" s="33" t="str">
        <f t="shared" si="24"/>
        <v/>
      </c>
      <c r="J210" s="20">
        <v>35</v>
      </c>
      <c r="K210" s="14">
        <v>0</v>
      </c>
      <c r="L210" s="49" t="str">
        <f t="shared" si="25"/>
        <v/>
      </c>
      <c r="M210" s="33">
        <f t="shared" si="26"/>
        <v>1.5835957577731929E-2</v>
      </c>
      <c r="N210" s="34" t="str">
        <f t="shared" si="27"/>
        <v/>
      </c>
    </row>
    <row r="211" spans="1:14" hidden="1" outlineLevel="1" x14ac:dyDescent="0.25">
      <c r="A211" s="36"/>
      <c r="B211" s="50" t="s">
        <v>221</v>
      </c>
      <c r="C211" s="42">
        <f t="shared" si="21"/>
        <v>-33.333333333333329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18</v>
      </c>
      <c r="K211" s="14">
        <v>27</v>
      </c>
      <c r="L211" s="49">
        <f t="shared" si="25"/>
        <v>-33.333333333333329</v>
      </c>
      <c r="M211" s="33">
        <f t="shared" si="26"/>
        <v>8.1442067542621347E-3</v>
      </c>
      <c r="N211" s="34">
        <f t="shared" si="27"/>
        <v>1.0277218451794136E-2</v>
      </c>
    </row>
    <row r="212" spans="1:14" hidden="1" outlineLevel="1" x14ac:dyDescent="0.25">
      <c r="A212" s="36"/>
      <c r="B212" s="50" t="s">
        <v>222</v>
      </c>
      <c r="C212" s="42">
        <f t="shared" si="21"/>
        <v>-40</v>
      </c>
      <c r="D212" s="48"/>
      <c r="E212" s="20">
        <v>1</v>
      </c>
      <c r="F212" s="14">
        <v>0</v>
      </c>
      <c r="G212" s="49" t="str">
        <f t="shared" si="22"/>
        <v/>
      </c>
      <c r="H212" s="33">
        <f t="shared" si="23"/>
        <v>3.3924754893645895E-3</v>
      </c>
      <c r="I212" s="33" t="str">
        <f t="shared" si="24"/>
        <v/>
      </c>
      <c r="J212" s="20">
        <v>12</v>
      </c>
      <c r="K212" s="14">
        <v>20</v>
      </c>
      <c r="L212" s="49">
        <f t="shared" si="25"/>
        <v>-40</v>
      </c>
      <c r="M212" s="33">
        <f t="shared" si="26"/>
        <v>5.4294711695080898E-3</v>
      </c>
      <c r="N212" s="34">
        <f t="shared" si="27"/>
        <v>7.6127544087363974E-3</v>
      </c>
    </row>
    <row r="213" spans="1:14" hidden="1" outlineLevel="1" x14ac:dyDescent="0.25">
      <c r="A213" s="36"/>
      <c r="B213" s="50" t="s">
        <v>223</v>
      </c>
      <c r="C213" s="42">
        <f t="shared" si="21"/>
        <v>450</v>
      </c>
      <c r="D213" s="48"/>
      <c r="E213" s="20">
        <v>2</v>
      </c>
      <c r="F213" s="14">
        <v>0</v>
      </c>
      <c r="G213" s="49" t="str">
        <f t="shared" si="22"/>
        <v/>
      </c>
      <c r="H213" s="33">
        <f t="shared" si="23"/>
        <v>6.784950978729179E-3</v>
      </c>
      <c r="I213" s="33" t="str">
        <f t="shared" si="24"/>
        <v/>
      </c>
      <c r="J213" s="20">
        <v>11</v>
      </c>
      <c r="K213" s="14">
        <v>2</v>
      </c>
      <c r="L213" s="49">
        <f t="shared" si="25"/>
        <v>450</v>
      </c>
      <c r="M213" s="33">
        <f t="shared" si="26"/>
        <v>4.977015238715749E-3</v>
      </c>
      <c r="N213" s="34">
        <f t="shared" si="27"/>
        <v>7.6127544087363974E-4</v>
      </c>
    </row>
    <row r="214" spans="1:14" hidden="1" outlineLevel="1" x14ac:dyDescent="0.25">
      <c r="A214" s="36"/>
      <c r="B214" s="50" t="s">
        <v>224</v>
      </c>
      <c r="C214" s="42">
        <f t="shared" si="21"/>
        <v>200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9</v>
      </c>
      <c r="K214" s="14">
        <v>3</v>
      </c>
      <c r="L214" s="49">
        <f t="shared" si="25"/>
        <v>200</v>
      </c>
      <c r="M214" s="33">
        <f t="shared" si="26"/>
        <v>4.0721033771310674E-3</v>
      </c>
      <c r="N214" s="34">
        <f t="shared" si="27"/>
        <v>1.1419131613104596E-3</v>
      </c>
    </row>
    <row r="215" spans="1:14" hidden="1" outlineLevel="1" x14ac:dyDescent="0.25">
      <c r="A215" s="36"/>
      <c r="B215" s="50" t="s">
        <v>225</v>
      </c>
      <c r="C215" s="42">
        <f t="shared" si="21"/>
        <v>-85.714285714285708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4.0535062829347391E-3</v>
      </c>
      <c r="J215" s="20">
        <v>3</v>
      </c>
      <c r="K215" s="14">
        <v>21</v>
      </c>
      <c r="L215" s="49">
        <f t="shared" si="25"/>
        <v>-85.714285714285708</v>
      </c>
      <c r="M215" s="33">
        <f t="shared" si="26"/>
        <v>1.3573677923770225E-3</v>
      </c>
      <c r="N215" s="34">
        <f t="shared" si="27"/>
        <v>7.9933921291732157E-3</v>
      </c>
    </row>
    <row r="216" spans="1:14" collapsed="1" x14ac:dyDescent="0.25">
      <c r="A216" s="36" t="s">
        <v>226</v>
      </c>
      <c r="B216" s="1" t="s">
        <v>227</v>
      </c>
      <c r="C216" s="42">
        <f t="shared" si="21"/>
        <v>53.751399776035832</v>
      </c>
      <c r="D216" s="48"/>
      <c r="E216" s="20">
        <v>427</v>
      </c>
      <c r="F216" s="14">
        <v>130</v>
      </c>
      <c r="G216" s="49">
        <f t="shared" si="22"/>
        <v>228.46153846153845</v>
      </c>
      <c r="H216" s="33">
        <f t="shared" si="23"/>
        <v>1.4485870339586795</v>
      </c>
      <c r="I216" s="33">
        <f t="shared" si="24"/>
        <v>0.52695581678151604</v>
      </c>
      <c r="J216" s="20">
        <v>4119</v>
      </c>
      <c r="K216" s="14">
        <v>2679</v>
      </c>
      <c r="L216" s="49">
        <f t="shared" si="25"/>
        <v>53.751399776035832</v>
      </c>
      <c r="M216" s="33">
        <f t="shared" si="26"/>
        <v>1.863665978933652</v>
      </c>
      <c r="N216" s="34">
        <f t="shared" si="27"/>
        <v>1.0197284530502404</v>
      </c>
    </row>
    <row r="217" spans="1:14" hidden="1" outlineLevel="1" x14ac:dyDescent="0.25">
      <c r="A217" s="36"/>
      <c r="B217" s="50" t="s">
        <v>228</v>
      </c>
      <c r="C217" s="42">
        <f t="shared" si="21"/>
        <v>86.876355748373101</v>
      </c>
      <c r="D217" s="48"/>
      <c r="E217" s="20">
        <v>271</v>
      </c>
      <c r="F217" s="14">
        <v>103</v>
      </c>
      <c r="G217" s="49">
        <f t="shared" si="22"/>
        <v>163.10679611650485</v>
      </c>
      <c r="H217" s="33">
        <f t="shared" si="23"/>
        <v>0.91936085761780362</v>
      </c>
      <c r="I217" s="33">
        <f t="shared" si="24"/>
        <v>0.41751114714227805</v>
      </c>
      <c r="J217" s="20">
        <v>3446</v>
      </c>
      <c r="K217" s="14">
        <v>1844</v>
      </c>
      <c r="L217" s="49">
        <f t="shared" si="25"/>
        <v>86.876355748373101</v>
      </c>
      <c r="M217" s="33">
        <f t="shared" si="26"/>
        <v>1.5591631375104065</v>
      </c>
      <c r="N217" s="34">
        <f t="shared" si="27"/>
        <v>0.70189595648549574</v>
      </c>
    </row>
    <row r="218" spans="1:14" hidden="1" outlineLevel="1" x14ac:dyDescent="0.25">
      <c r="A218" s="36"/>
      <c r="B218" s="50" t="s">
        <v>229</v>
      </c>
      <c r="C218" s="42">
        <f t="shared" si="21"/>
        <v>-11.611374407582939</v>
      </c>
      <c r="D218" s="48"/>
      <c r="E218" s="20">
        <v>39</v>
      </c>
      <c r="F218" s="14">
        <v>11</v>
      </c>
      <c r="G218" s="49">
        <f t="shared" si="22"/>
        <v>254.54545454545453</v>
      </c>
      <c r="H218" s="33">
        <f t="shared" si="23"/>
        <v>0.13230654408521897</v>
      </c>
      <c r="I218" s="33">
        <f t="shared" si="24"/>
        <v>4.4588569112282123E-2</v>
      </c>
      <c r="J218" s="20">
        <v>373</v>
      </c>
      <c r="K218" s="14">
        <v>422</v>
      </c>
      <c r="L218" s="49">
        <f t="shared" si="25"/>
        <v>-11.611374407582939</v>
      </c>
      <c r="M218" s="33">
        <f t="shared" si="26"/>
        <v>0.16876606218554313</v>
      </c>
      <c r="N218" s="34">
        <f t="shared" si="27"/>
        <v>0.16062911802433799</v>
      </c>
    </row>
    <row r="219" spans="1:14" hidden="1" outlineLevel="1" x14ac:dyDescent="0.25">
      <c r="A219" s="36"/>
      <c r="B219" s="50" t="s">
        <v>230</v>
      </c>
      <c r="C219" s="42">
        <f t="shared" si="21"/>
        <v>-2.2801302931596092</v>
      </c>
      <c r="D219" s="48"/>
      <c r="E219" s="20">
        <v>117</v>
      </c>
      <c r="F219" s="14">
        <v>16</v>
      </c>
      <c r="G219" s="49">
        <f t="shared" si="22"/>
        <v>631.25</v>
      </c>
      <c r="H219" s="33">
        <f t="shared" si="23"/>
        <v>0.39691963225565696</v>
      </c>
      <c r="I219" s="33">
        <f t="shared" si="24"/>
        <v>6.4856100526955826E-2</v>
      </c>
      <c r="J219" s="20">
        <v>300</v>
      </c>
      <c r="K219" s="14">
        <v>307</v>
      </c>
      <c r="L219" s="49">
        <f t="shared" si="25"/>
        <v>-2.2801302931596092</v>
      </c>
      <c r="M219" s="33">
        <f t="shared" si="26"/>
        <v>0.13573677923770225</v>
      </c>
      <c r="N219" s="34">
        <f t="shared" si="27"/>
        <v>0.1168557801741037</v>
      </c>
    </row>
    <row r="220" spans="1:14" hidden="1" outlineLevel="1" x14ac:dyDescent="0.25">
      <c r="A220" s="36"/>
      <c r="B220" s="50" t="s">
        <v>231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71</v>
      </c>
      <c r="L220" s="49">
        <f t="shared" si="25"/>
        <v>-100</v>
      </c>
      <c r="M220" s="33" t="str">
        <f t="shared" si="26"/>
        <v/>
      </c>
      <c r="N220" s="34">
        <f t="shared" si="27"/>
        <v>2.7025278151014208E-2</v>
      </c>
    </row>
    <row r="221" spans="1:14" hidden="1" outlineLevel="1" x14ac:dyDescent="0.25">
      <c r="A221" s="36"/>
      <c r="B221" s="50" t="s">
        <v>232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35</v>
      </c>
      <c r="L221" s="49">
        <f t="shared" si="25"/>
        <v>-100</v>
      </c>
      <c r="M221" s="33" t="str">
        <f t="shared" si="26"/>
        <v/>
      </c>
      <c r="N221" s="34">
        <f t="shared" si="27"/>
        <v>1.3322320215288695E-2</v>
      </c>
    </row>
    <row r="222" spans="1:14" collapsed="1" x14ac:dyDescent="0.25">
      <c r="A222" s="36" t="s">
        <v>233</v>
      </c>
      <c r="B222" s="1" t="s">
        <v>234</v>
      </c>
      <c r="C222" s="42">
        <f t="shared" si="21"/>
        <v>-7.7043614520762596</v>
      </c>
      <c r="D222" s="48"/>
      <c r="E222" s="20">
        <v>521</v>
      </c>
      <c r="F222" s="14">
        <v>108</v>
      </c>
      <c r="G222" s="49">
        <f t="shared" si="22"/>
        <v>382.40740740740739</v>
      </c>
      <c r="H222" s="33">
        <f t="shared" si="23"/>
        <v>1.7674797299589513</v>
      </c>
      <c r="I222" s="33">
        <f t="shared" si="24"/>
        <v>0.43777867855695174</v>
      </c>
      <c r="J222" s="20">
        <v>3534</v>
      </c>
      <c r="K222" s="14">
        <v>3829</v>
      </c>
      <c r="L222" s="49">
        <f t="shared" si="25"/>
        <v>-7.7043614520762596</v>
      </c>
      <c r="M222" s="33">
        <f t="shared" si="26"/>
        <v>1.5989792594201326</v>
      </c>
      <c r="N222" s="34">
        <f t="shared" si="27"/>
        <v>1.4574618315525831</v>
      </c>
    </row>
    <row r="223" spans="1:14" hidden="1" outlineLevel="1" x14ac:dyDescent="0.25">
      <c r="A223" s="36"/>
      <c r="B223" s="50" t="s">
        <v>235</v>
      </c>
      <c r="C223" s="42">
        <f t="shared" si="21"/>
        <v>6984.6153846153838</v>
      </c>
      <c r="D223" s="48"/>
      <c r="E223" s="20">
        <v>105</v>
      </c>
      <c r="F223" s="14">
        <v>0</v>
      </c>
      <c r="G223" s="49" t="str">
        <f t="shared" si="22"/>
        <v/>
      </c>
      <c r="H223" s="33">
        <f t="shared" si="23"/>
        <v>0.35620992638328186</v>
      </c>
      <c r="I223" s="33" t="str">
        <f t="shared" si="24"/>
        <v/>
      </c>
      <c r="J223" s="20">
        <v>921</v>
      </c>
      <c r="K223" s="14">
        <v>13</v>
      </c>
      <c r="L223" s="49">
        <f t="shared" si="25"/>
        <v>6984.6153846153838</v>
      </c>
      <c r="M223" s="33">
        <f t="shared" si="26"/>
        <v>0.41671191225974585</v>
      </c>
      <c r="N223" s="34">
        <f t="shared" si="27"/>
        <v>4.9482903656786576E-3</v>
      </c>
    </row>
    <row r="224" spans="1:14" hidden="1" outlineLevel="1" x14ac:dyDescent="0.25">
      <c r="A224" s="36"/>
      <c r="B224" s="50" t="s">
        <v>236</v>
      </c>
      <c r="C224" s="42">
        <f t="shared" si="21"/>
        <v>0.77399380804953566</v>
      </c>
      <c r="D224" s="48"/>
      <c r="E224" s="20">
        <v>81</v>
      </c>
      <c r="F224" s="14">
        <v>66</v>
      </c>
      <c r="G224" s="49">
        <f t="shared" si="22"/>
        <v>22.727272727272727</v>
      </c>
      <c r="H224" s="33">
        <f t="shared" si="23"/>
        <v>0.27479051463853171</v>
      </c>
      <c r="I224" s="33">
        <f t="shared" si="24"/>
        <v>0.26753141467369274</v>
      </c>
      <c r="J224" s="20">
        <v>651</v>
      </c>
      <c r="K224" s="14">
        <v>646</v>
      </c>
      <c r="L224" s="49">
        <f t="shared" si="25"/>
        <v>0.77399380804953566</v>
      </c>
      <c r="M224" s="33">
        <f t="shared" si="26"/>
        <v>0.29454881094581387</v>
      </c>
      <c r="N224" s="34">
        <f t="shared" si="27"/>
        <v>0.24589196740218561</v>
      </c>
    </row>
    <row r="225" spans="1:14" hidden="1" outlineLevel="1" x14ac:dyDescent="0.25">
      <c r="A225" s="36"/>
      <c r="B225" s="50" t="s">
        <v>237</v>
      </c>
      <c r="C225" s="42">
        <f t="shared" si="21"/>
        <v>-29.830508474576273</v>
      </c>
      <c r="D225" s="48"/>
      <c r="E225" s="20">
        <v>82</v>
      </c>
      <c r="F225" s="14">
        <v>6</v>
      </c>
      <c r="G225" s="49">
        <f t="shared" si="22"/>
        <v>1266.6666666666665</v>
      </c>
      <c r="H225" s="33">
        <f t="shared" si="23"/>
        <v>0.27818299012789632</v>
      </c>
      <c r="I225" s="33">
        <f t="shared" si="24"/>
        <v>2.4321037697608433E-2</v>
      </c>
      <c r="J225" s="20">
        <v>621</v>
      </c>
      <c r="K225" s="14">
        <v>885</v>
      </c>
      <c r="L225" s="49">
        <f t="shared" si="25"/>
        <v>-29.830508474576273</v>
      </c>
      <c r="M225" s="33">
        <f t="shared" si="26"/>
        <v>0.28097513302204363</v>
      </c>
      <c r="N225" s="34">
        <f t="shared" si="27"/>
        <v>0.33686438258658552</v>
      </c>
    </row>
    <row r="226" spans="1:14" hidden="1" outlineLevel="1" x14ac:dyDescent="0.25">
      <c r="A226" s="36"/>
      <c r="B226" s="50" t="s">
        <v>238</v>
      </c>
      <c r="C226" s="42">
        <f t="shared" si="21"/>
        <v>-29.343629343629345</v>
      </c>
      <c r="D226" s="48"/>
      <c r="E226" s="20">
        <v>86</v>
      </c>
      <c r="F226" s="14">
        <v>0</v>
      </c>
      <c r="G226" s="49" t="str">
        <f t="shared" si="22"/>
        <v/>
      </c>
      <c r="H226" s="33">
        <f t="shared" si="23"/>
        <v>0.29175289208535471</v>
      </c>
      <c r="I226" s="33" t="str">
        <f t="shared" si="24"/>
        <v/>
      </c>
      <c r="J226" s="20">
        <v>549</v>
      </c>
      <c r="K226" s="14">
        <v>777</v>
      </c>
      <c r="L226" s="49">
        <f t="shared" si="25"/>
        <v>-29.343629343629345</v>
      </c>
      <c r="M226" s="33">
        <f t="shared" si="26"/>
        <v>0.2483983060049951</v>
      </c>
      <c r="N226" s="34">
        <f t="shared" si="27"/>
        <v>0.29575550877940904</v>
      </c>
    </row>
    <row r="227" spans="1:14" hidden="1" outlineLevel="1" x14ac:dyDescent="0.25">
      <c r="A227" s="36"/>
      <c r="B227" s="50" t="s">
        <v>239</v>
      </c>
      <c r="C227" s="42">
        <f t="shared" si="21"/>
        <v>-37.519142419601835</v>
      </c>
      <c r="D227" s="48"/>
      <c r="E227" s="20">
        <v>115</v>
      </c>
      <c r="F227" s="14">
        <v>20</v>
      </c>
      <c r="G227" s="49">
        <f t="shared" si="22"/>
        <v>475</v>
      </c>
      <c r="H227" s="33">
        <f t="shared" si="23"/>
        <v>0.39013468127692774</v>
      </c>
      <c r="I227" s="33">
        <f t="shared" si="24"/>
        <v>8.1070125658694772E-2</v>
      </c>
      <c r="J227" s="20">
        <v>408</v>
      </c>
      <c r="K227" s="14">
        <v>653</v>
      </c>
      <c r="L227" s="49">
        <f t="shared" si="25"/>
        <v>-37.519142419601835</v>
      </c>
      <c r="M227" s="33">
        <f t="shared" si="26"/>
        <v>0.18460201976327506</v>
      </c>
      <c r="N227" s="34">
        <f t="shared" si="27"/>
        <v>0.24855643144524336</v>
      </c>
    </row>
    <row r="228" spans="1:14" hidden="1" outlineLevel="1" x14ac:dyDescent="0.25">
      <c r="A228" s="36"/>
      <c r="B228" s="50" t="s">
        <v>240</v>
      </c>
      <c r="C228" s="42">
        <f t="shared" si="21"/>
        <v>-32.568807339449542</v>
      </c>
      <c r="D228" s="48"/>
      <c r="E228" s="20">
        <v>44</v>
      </c>
      <c r="F228" s="14">
        <v>12</v>
      </c>
      <c r="G228" s="49">
        <f t="shared" si="22"/>
        <v>266.66666666666663</v>
      </c>
      <c r="H228" s="33">
        <f t="shared" si="23"/>
        <v>0.14926892153204191</v>
      </c>
      <c r="I228" s="33">
        <f t="shared" si="24"/>
        <v>4.8642075395216866E-2</v>
      </c>
      <c r="J228" s="20">
        <v>294</v>
      </c>
      <c r="K228" s="14">
        <v>436</v>
      </c>
      <c r="L228" s="49">
        <f t="shared" si="25"/>
        <v>-32.568807339449542</v>
      </c>
      <c r="M228" s="33">
        <f t="shared" si="26"/>
        <v>0.1330220436529482</v>
      </c>
      <c r="N228" s="34">
        <f t="shared" si="27"/>
        <v>0.16595804611045345</v>
      </c>
    </row>
    <row r="229" spans="1:14" hidden="1" outlineLevel="1" x14ac:dyDescent="0.25">
      <c r="A229" s="36"/>
      <c r="B229" s="50" t="s">
        <v>241</v>
      </c>
      <c r="C229" s="42">
        <f t="shared" si="21"/>
        <v>0</v>
      </c>
      <c r="D229" s="48"/>
      <c r="E229" s="20">
        <v>8</v>
      </c>
      <c r="F229" s="14">
        <v>0</v>
      </c>
      <c r="G229" s="49" t="str">
        <f t="shared" si="22"/>
        <v/>
      </c>
      <c r="H229" s="33">
        <f t="shared" si="23"/>
        <v>2.7139803914916716E-2</v>
      </c>
      <c r="I229" s="33" t="str">
        <f t="shared" si="24"/>
        <v/>
      </c>
      <c r="J229" s="20">
        <v>67</v>
      </c>
      <c r="K229" s="14">
        <v>67</v>
      </c>
      <c r="L229" s="49">
        <f t="shared" si="25"/>
        <v>0</v>
      </c>
      <c r="M229" s="33">
        <f t="shared" si="26"/>
        <v>3.0314547363086836E-2</v>
      </c>
      <c r="N229" s="34">
        <f t="shared" si="27"/>
        <v>2.5502727269266928E-2</v>
      </c>
    </row>
    <row r="230" spans="1:14" hidden="1" outlineLevel="1" x14ac:dyDescent="0.25">
      <c r="A230" s="36"/>
      <c r="B230" s="50" t="s">
        <v>242</v>
      </c>
      <c r="C230" s="42">
        <f t="shared" si="21"/>
        <v>-72.61904761904762</v>
      </c>
      <c r="D230" s="48"/>
      <c r="E230" s="20">
        <v>0</v>
      </c>
      <c r="F230" s="14">
        <v>3</v>
      </c>
      <c r="G230" s="49">
        <f t="shared" si="22"/>
        <v>-100</v>
      </c>
      <c r="H230" s="33" t="str">
        <f t="shared" si="23"/>
        <v/>
      </c>
      <c r="I230" s="33">
        <f t="shared" si="24"/>
        <v>1.2160518848804217E-2</v>
      </c>
      <c r="J230" s="20">
        <v>23</v>
      </c>
      <c r="K230" s="14">
        <v>84</v>
      </c>
      <c r="L230" s="49">
        <f t="shared" si="25"/>
        <v>-72.61904761904762</v>
      </c>
      <c r="M230" s="33">
        <f t="shared" si="26"/>
        <v>1.040648640822384E-2</v>
      </c>
      <c r="N230" s="34">
        <f t="shared" si="27"/>
        <v>3.1973568516692863E-2</v>
      </c>
    </row>
    <row r="231" spans="1:14" hidden="1" outlineLevel="1" x14ac:dyDescent="0.25">
      <c r="A231" s="36"/>
      <c r="B231" s="50" t="s">
        <v>243</v>
      </c>
      <c r="C231" s="42">
        <f t="shared" si="21"/>
        <v>-100</v>
      </c>
      <c r="D231" s="48"/>
      <c r="E231" s="20">
        <v>0</v>
      </c>
      <c r="F231" s="14">
        <v>1</v>
      </c>
      <c r="G231" s="49">
        <f t="shared" si="22"/>
        <v>-100</v>
      </c>
      <c r="H231" s="33" t="str">
        <f t="shared" si="23"/>
        <v/>
      </c>
      <c r="I231" s="33">
        <f t="shared" si="24"/>
        <v>4.0535062829347391E-3</v>
      </c>
      <c r="J231" s="20">
        <v>0</v>
      </c>
      <c r="K231" s="14">
        <v>256</v>
      </c>
      <c r="L231" s="49">
        <f t="shared" si="25"/>
        <v>-100</v>
      </c>
      <c r="M231" s="33" t="str">
        <f t="shared" si="26"/>
        <v/>
      </c>
      <c r="N231" s="34">
        <f t="shared" si="27"/>
        <v>9.7443256431825886E-2</v>
      </c>
    </row>
    <row r="232" spans="1:14" hidden="1" outlineLevel="1" x14ac:dyDescent="0.25">
      <c r="A232" s="36"/>
      <c r="B232" s="50" t="s">
        <v>244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10</v>
      </c>
      <c r="L232" s="49">
        <f t="shared" si="25"/>
        <v>-100</v>
      </c>
      <c r="M232" s="33" t="str">
        <f t="shared" si="26"/>
        <v/>
      </c>
      <c r="N232" s="34">
        <f t="shared" si="27"/>
        <v>3.8063772043681987E-3</v>
      </c>
    </row>
    <row r="233" spans="1:14" hidden="1" outlineLevel="1" x14ac:dyDescent="0.25">
      <c r="A233" s="36"/>
      <c r="B233" s="50" t="s">
        <v>245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</v>
      </c>
      <c r="L233" s="49">
        <f t="shared" si="25"/>
        <v>-100</v>
      </c>
      <c r="M233" s="33" t="str">
        <f t="shared" si="26"/>
        <v/>
      </c>
      <c r="N233" s="34">
        <f t="shared" si="27"/>
        <v>7.6127544087363974E-4</v>
      </c>
    </row>
    <row r="234" spans="1:14" collapsed="1" x14ac:dyDescent="0.25">
      <c r="A234" s="36" t="s">
        <v>246</v>
      </c>
      <c r="B234" s="1" t="s">
        <v>247</v>
      </c>
      <c r="C234" s="42">
        <f t="shared" si="21"/>
        <v>-15.149987396017142</v>
      </c>
      <c r="D234" s="48"/>
      <c r="E234" s="20">
        <v>485</v>
      </c>
      <c r="F234" s="14">
        <v>263</v>
      </c>
      <c r="G234" s="49">
        <f t="shared" si="22"/>
        <v>84.410646387832699</v>
      </c>
      <c r="H234" s="33">
        <f t="shared" si="23"/>
        <v>1.6453506123418258</v>
      </c>
      <c r="I234" s="33">
        <f t="shared" si="24"/>
        <v>1.0660721524118364</v>
      </c>
      <c r="J234" s="20">
        <v>3366</v>
      </c>
      <c r="K234" s="14">
        <v>3967</v>
      </c>
      <c r="L234" s="49">
        <f t="shared" si="25"/>
        <v>-15.149987396017142</v>
      </c>
      <c r="M234" s="33">
        <f t="shared" si="26"/>
        <v>1.5229666630470193</v>
      </c>
      <c r="N234" s="34">
        <f t="shared" si="27"/>
        <v>1.5099898369728644</v>
      </c>
    </row>
    <row r="235" spans="1:14" hidden="1" outlineLevel="1" x14ac:dyDescent="0.25">
      <c r="A235" s="36"/>
      <c r="B235" s="50" t="s">
        <v>248</v>
      </c>
      <c r="C235" s="42">
        <f t="shared" si="21"/>
        <v>-19.126506024096386</v>
      </c>
      <c r="D235" s="48"/>
      <c r="E235" s="20">
        <v>126</v>
      </c>
      <c r="F235" s="14">
        <v>29</v>
      </c>
      <c r="G235" s="49">
        <f t="shared" si="22"/>
        <v>334.48275862068965</v>
      </c>
      <c r="H235" s="33">
        <f t="shared" si="23"/>
        <v>0.42745191165993829</v>
      </c>
      <c r="I235" s="33">
        <f t="shared" si="24"/>
        <v>0.11755168220510742</v>
      </c>
      <c r="J235" s="20">
        <v>1074</v>
      </c>
      <c r="K235" s="14">
        <v>1328</v>
      </c>
      <c r="L235" s="49">
        <f t="shared" si="25"/>
        <v>-19.126506024096386</v>
      </c>
      <c r="M235" s="33">
        <f t="shared" si="26"/>
        <v>0.48593766967097407</v>
      </c>
      <c r="N235" s="34">
        <f t="shared" si="27"/>
        <v>0.50548689274009673</v>
      </c>
    </row>
    <row r="236" spans="1:14" hidden="1" outlineLevel="1" x14ac:dyDescent="0.25">
      <c r="A236" s="36"/>
      <c r="B236" s="50" t="s">
        <v>249</v>
      </c>
      <c r="C236" s="42">
        <f t="shared" si="21"/>
        <v>0.75542965061378664</v>
      </c>
      <c r="D236" s="48"/>
      <c r="E236" s="20">
        <v>156</v>
      </c>
      <c r="F236" s="14">
        <v>89</v>
      </c>
      <c r="G236" s="49">
        <f t="shared" si="22"/>
        <v>75.280898876404493</v>
      </c>
      <c r="H236" s="33">
        <f t="shared" si="23"/>
        <v>0.52922617634087588</v>
      </c>
      <c r="I236" s="33">
        <f t="shared" si="24"/>
        <v>0.36076205918119175</v>
      </c>
      <c r="J236" s="20">
        <v>1067</v>
      </c>
      <c r="K236" s="14">
        <v>1059</v>
      </c>
      <c r="L236" s="49">
        <f t="shared" si="25"/>
        <v>0.75542965061378664</v>
      </c>
      <c r="M236" s="33">
        <f t="shared" si="26"/>
        <v>0.48277047815542767</v>
      </c>
      <c r="N236" s="34">
        <f t="shared" si="27"/>
        <v>0.40309534594259222</v>
      </c>
    </row>
    <row r="237" spans="1:14" hidden="1" outlineLevel="1" x14ac:dyDescent="0.25">
      <c r="A237" s="36"/>
      <c r="B237" s="50" t="s">
        <v>250</v>
      </c>
      <c r="C237" s="42">
        <f t="shared" si="21"/>
        <v>-60.552486187845304</v>
      </c>
      <c r="D237" s="48"/>
      <c r="E237" s="20">
        <v>69</v>
      </c>
      <c r="F237" s="14">
        <v>60</v>
      </c>
      <c r="G237" s="49">
        <f t="shared" si="22"/>
        <v>15</v>
      </c>
      <c r="H237" s="33">
        <f t="shared" si="23"/>
        <v>0.23408080876615667</v>
      </c>
      <c r="I237" s="33">
        <f t="shared" si="24"/>
        <v>0.24321037697608433</v>
      </c>
      <c r="J237" s="20">
        <v>357</v>
      </c>
      <c r="K237" s="14">
        <v>905</v>
      </c>
      <c r="L237" s="49">
        <f t="shared" si="25"/>
        <v>-60.552486187845304</v>
      </c>
      <c r="M237" s="33">
        <f t="shared" si="26"/>
        <v>0.16152676729286566</v>
      </c>
      <c r="N237" s="34">
        <f t="shared" si="27"/>
        <v>0.34447713699532195</v>
      </c>
    </row>
    <row r="238" spans="1:14" hidden="1" outlineLevel="1" x14ac:dyDescent="0.25">
      <c r="A238" s="36"/>
      <c r="B238" s="50" t="s">
        <v>251</v>
      </c>
      <c r="C238" s="42">
        <f t="shared" si="21"/>
        <v>18.217054263565892</v>
      </c>
      <c r="D238" s="48"/>
      <c r="E238" s="20">
        <v>44</v>
      </c>
      <c r="F238" s="14">
        <v>43</v>
      </c>
      <c r="G238" s="49">
        <f t="shared" si="22"/>
        <v>2.3255813953488373</v>
      </c>
      <c r="H238" s="33">
        <f t="shared" si="23"/>
        <v>0.14926892153204191</v>
      </c>
      <c r="I238" s="33">
        <f t="shared" si="24"/>
        <v>0.17430077016619375</v>
      </c>
      <c r="J238" s="20">
        <v>305</v>
      </c>
      <c r="K238" s="14">
        <v>258</v>
      </c>
      <c r="L238" s="49">
        <f t="shared" si="25"/>
        <v>18.217054263565892</v>
      </c>
      <c r="M238" s="33">
        <f t="shared" si="26"/>
        <v>0.13799905889166397</v>
      </c>
      <c r="N238" s="34">
        <f t="shared" si="27"/>
        <v>9.8204531872699535E-2</v>
      </c>
    </row>
    <row r="239" spans="1:14" hidden="1" outlineLevel="1" x14ac:dyDescent="0.25">
      <c r="A239" s="36"/>
      <c r="B239" s="50" t="s">
        <v>252</v>
      </c>
      <c r="C239" s="42">
        <f t="shared" si="21"/>
        <v>53.846153846153847</v>
      </c>
      <c r="D239" s="48"/>
      <c r="E239" s="20">
        <v>54</v>
      </c>
      <c r="F239" s="14">
        <v>34</v>
      </c>
      <c r="G239" s="49">
        <f t="shared" si="22"/>
        <v>58.82352941176471</v>
      </c>
      <c r="H239" s="33">
        <f t="shared" si="23"/>
        <v>0.18319367642568782</v>
      </c>
      <c r="I239" s="33">
        <f t="shared" si="24"/>
        <v>0.13781921361978111</v>
      </c>
      <c r="J239" s="20">
        <v>280</v>
      </c>
      <c r="K239" s="14">
        <v>182</v>
      </c>
      <c r="L239" s="49">
        <f t="shared" si="25"/>
        <v>53.846153846153847</v>
      </c>
      <c r="M239" s="33">
        <f t="shared" si="26"/>
        <v>0.12668766062185544</v>
      </c>
      <c r="N239" s="34">
        <f t="shared" si="27"/>
        <v>6.9276065119501212E-2</v>
      </c>
    </row>
    <row r="240" spans="1:14" hidden="1" outlineLevel="1" x14ac:dyDescent="0.25">
      <c r="A240" s="36"/>
      <c r="B240" s="50" t="s">
        <v>253</v>
      </c>
      <c r="C240" s="42">
        <f t="shared" si="21"/>
        <v>17.021276595744681</v>
      </c>
      <c r="D240" s="48"/>
      <c r="E240" s="20">
        <v>28</v>
      </c>
      <c r="F240" s="14">
        <v>8</v>
      </c>
      <c r="G240" s="49">
        <f t="shared" si="22"/>
        <v>250</v>
      </c>
      <c r="H240" s="33">
        <f t="shared" si="23"/>
        <v>9.4989313702208505E-2</v>
      </c>
      <c r="I240" s="33">
        <f t="shared" si="24"/>
        <v>3.2428050263477913E-2</v>
      </c>
      <c r="J240" s="20">
        <v>275</v>
      </c>
      <c r="K240" s="14">
        <v>235</v>
      </c>
      <c r="L240" s="49">
        <f t="shared" si="25"/>
        <v>17.021276595744681</v>
      </c>
      <c r="M240" s="33">
        <f t="shared" si="26"/>
        <v>0.12442538096789373</v>
      </c>
      <c r="N240" s="34">
        <f t="shared" si="27"/>
        <v>8.9449864302652671E-2</v>
      </c>
    </row>
    <row r="241" spans="1:14" hidden="1" outlineLevel="1" x14ac:dyDescent="0.25">
      <c r="A241" s="36"/>
      <c r="B241" s="50" t="s">
        <v>254</v>
      </c>
      <c r="C241" s="42" t="str">
        <f t="shared" si="21"/>
        <v/>
      </c>
      <c r="D241" s="48"/>
      <c r="E241" s="20">
        <v>8</v>
      </c>
      <c r="F241" s="14">
        <v>0</v>
      </c>
      <c r="G241" s="49" t="str">
        <f t="shared" si="22"/>
        <v/>
      </c>
      <c r="H241" s="33">
        <f t="shared" si="23"/>
        <v>2.7139803914916716E-2</v>
      </c>
      <c r="I241" s="33" t="str">
        <f t="shared" si="24"/>
        <v/>
      </c>
      <c r="J241" s="20">
        <v>8</v>
      </c>
      <c r="K241" s="14">
        <v>0</v>
      </c>
      <c r="L241" s="49" t="str">
        <f t="shared" si="25"/>
        <v/>
      </c>
      <c r="M241" s="33">
        <f t="shared" si="26"/>
        <v>3.6196474463387265E-3</v>
      </c>
      <c r="N241" s="34" t="str">
        <f t="shared" si="27"/>
        <v/>
      </c>
    </row>
    <row r="242" spans="1:14" collapsed="1" x14ac:dyDescent="0.25">
      <c r="A242" s="36" t="s">
        <v>255</v>
      </c>
      <c r="B242" s="1" t="s">
        <v>256</v>
      </c>
      <c r="C242" s="42">
        <f t="shared" si="21"/>
        <v>1.9112207151664611</v>
      </c>
      <c r="D242" s="48"/>
      <c r="E242" s="20">
        <v>775</v>
      </c>
      <c r="F242" s="14">
        <v>356</v>
      </c>
      <c r="G242" s="49">
        <f t="shared" si="22"/>
        <v>117.69662921348313</v>
      </c>
      <c r="H242" s="33">
        <f t="shared" si="23"/>
        <v>2.6291685042575565</v>
      </c>
      <c r="I242" s="33">
        <f t="shared" si="24"/>
        <v>1.443048236724767</v>
      </c>
      <c r="J242" s="20">
        <v>3306</v>
      </c>
      <c r="K242" s="14">
        <v>3244</v>
      </c>
      <c r="L242" s="49">
        <f t="shared" si="25"/>
        <v>1.9112207151664611</v>
      </c>
      <c r="M242" s="33">
        <f t="shared" si="26"/>
        <v>1.4958193071994788</v>
      </c>
      <c r="N242" s="34">
        <f t="shared" si="27"/>
        <v>1.2347887650970435</v>
      </c>
    </row>
    <row r="243" spans="1:14" hidden="1" outlineLevel="1" x14ac:dyDescent="0.25">
      <c r="A243" s="36"/>
      <c r="B243" s="50" t="s">
        <v>257</v>
      </c>
      <c r="C243" s="42">
        <f t="shared" si="21"/>
        <v>-1.7663043478260869</v>
      </c>
      <c r="D243" s="48"/>
      <c r="E243" s="20">
        <v>492</v>
      </c>
      <c r="F243" s="14">
        <v>282</v>
      </c>
      <c r="G243" s="49">
        <f t="shared" si="22"/>
        <v>74.468085106382972</v>
      </c>
      <c r="H243" s="33">
        <f t="shared" si="23"/>
        <v>1.6690979407673778</v>
      </c>
      <c r="I243" s="33">
        <f t="shared" si="24"/>
        <v>1.1430887717875962</v>
      </c>
      <c r="J243" s="20">
        <v>2169</v>
      </c>
      <c r="K243" s="14">
        <v>2208</v>
      </c>
      <c r="L243" s="49">
        <f t="shared" si="25"/>
        <v>-1.7663043478260869</v>
      </c>
      <c r="M243" s="33">
        <f t="shared" si="26"/>
        <v>0.98137691388858728</v>
      </c>
      <c r="N243" s="34">
        <f t="shared" si="27"/>
        <v>0.84044808672449833</v>
      </c>
    </row>
    <row r="244" spans="1:14" hidden="1" outlineLevel="1" x14ac:dyDescent="0.25">
      <c r="A244" s="36"/>
      <c r="B244" s="50" t="s">
        <v>258</v>
      </c>
      <c r="C244" s="42">
        <f t="shared" si="21"/>
        <v>11.292719167904904</v>
      </c>
      <c r="D244" s="48"/>
      <c r="E244" s="20">
        <v>197</v>
      </c>
      <c r="F244" s="14">
        <v>38</v>
      </c>
      <c r="G244" s="49">
        <f t="shared" si="22"/>
        <v>418.42105263157896</v>
      </c>
      <c r="H244" s="33">
        <f t="shared" si="23"/>
        <v>0.66831767140482412</v>
      </c>
      <c r="I244" s="33">
        <f t="shared" si="24"/>
        <v>0.15403323875152006</v>
      </c>
      <c r="J244" s="20">
        <v>749</v>
      </c>
      <c r="K244" s="14">
        <v>673</v>
      </c>
      <c r="L244" s="49">
        <f t="shared" si="25"/>
        <v>11.292719167904904</v>
      </c>
      <c r="M244" s="33">
        <f t="shared" si="26"/>
        <v>0.33888949216346326</v>
      </c>
      <c r="N244" s="34">
        <f t="shared" si="27"/>
        <v>0.25616918585397974</v>
      </c>
    </row>
    <row r="245" spans="1:14" hidden="1" outlineLevel="1" x14ac:dyDescent="0.25">
      <c r="A245" s="36"/>
      <c r="B245" s="50" t="s">
        <v>259</v>
      </c>
      <c r="C245" s="42">
        <f t="shared" si="21"/>
        <v>59.670781893004111</v>
      </c>
      <c r="D245" s="48"/>
      <c r="E245" s="20">
        <v>86</v>
      </c>
      <c r="F245" s="14">
        <v>34</v>
      </c>
      <c r="G245" s="49">
        <f t="shared" si="22"/>
        <v>152.94117647058823</v>
      </c>
      <c r="H245" s="33">
        <f t="shared" si="23"/>
        <v>0.29175289208535471</v>
      </c>
      <c r="I245" s="33">
        <f t="shared" si="24"/>
        <v>0.13781921361978111</v>
      </c>
      <c r="J245" s="20">
        <v>388</v>
      </c>
      <c r="K245" s="14">
        <v>243</v>
      </c>
      <c r="L245" s="49">
        <f t="shared" si="25"/>
        <v>59.670781893004111</v>
      </c>
      <c r="M245" s="33">
        <f t="shared" si="26"/>
        <v>0.17555290114742825</v>
      </c>
      <c r="N245" s="34">
        <f t="shared" si="27"/>
        <v>9.2494966066147224E-2</v>
      </c>
    </row>
    <row r="246" spans="1:14" hidden="1" outlineLevel="1" x14ac:dyDescent="0.25">
      <c r="A246" s="36"/>
      <c r="B246" s="50" t="s">
        <v>260</v>
      </c>
      <c r="C246" s="42">
        <f t="shared" si="21"/>
        <v>-100</v>
      </c>
      <c r="D246" s="48"/>
      <c r="E246" s="20">
        <v>0</v>
      </c>
      <c r="F246" s="14">
        <v>2</v>
      </c>
      <c r="G246" s="49">
        <f t="shared" si="22"/>
        <v>-100</v>
      </c>
      <c r="H246" s="33" t="str">
        <f t="shared" si="23"/>
        <v/>
      </c>
      <c r="I246" s="33">
        <f t="shared" si="24"/>
        <v>8.1070125658694783E-3</v>
      </c>
      <c r="J246" s="20">
        <v>0</v>
      </c>
      <c r="K246" s="14">
        <v>120</v>
      </c>
      <c r="L246" s="49">
        <f t="shared" si="25"/>
        <v>-100</v>
      </c>
      <c r="M246" s="33" t="str">
        <f t="shared" si="26"/>
        <v/>
      </c>
      <c r="N246" s="34">
        <f t="shared" si="27"/>
        <v>4.5676526452418383E-2</v>
      </c>
    </row>
    <row r="247" spans="1:14" collapsed="1" x14ac:dyDescent="0.25">
      <c r="A247" s="36" t="s">
        <v>261</v>
      </c>
      <c r="B247" s="1" t="s">
        <v>262</v>
      </c>
      <c r="C247" s="42">
        <f t="shared" si="21"/>
        <v>-26.259499014916969</v>
      </c>
      <c r="D247" s="48"/>
      <c r="E247" s="20">
        <v>389</v>
      </c>
      <c r="F247" s="14">
        <v>155</v>
      </c>
      <c r="G247" s="49">
        <f t="shared" si="22"/>
        <v>150.96774193548387</v>
      </c>
      <c r="H247" s="33">
        <f t="shared" si="23"/>
        <v>1.3196729653628254</v>
      </c>
      <c r="I247" s="33">
        <f t="shared" si="24"/>
        <v>0.62829347385488454</v>
      </c>
      <c r="J247" s="20">
        <v>2620</v>
      </c>
      <c r="K247" s="14">
        <v>3553</v>
      </c>
      <c r="L247" s="49">
        <f t="shared" si="25"/>
        <v>-26.259499014916969</v>
      </c>
      <c r="M247" s="33">
        <f t="shared" si="26"/>
        <v>1.1854345386759331</v>
      </c>
      <c r="N247" s="34">
        <f t="shared" si="27"/>
        <v>1.3524058207120209</v>
      </c>
    </row>
    <row r="248" spans="1:14" hidden="1" outlineLevel="1" x14ac:dyDescent="0.25">
      <c r="A248" s="36"/>
      <c r="B248" s="50" t="s">
        <v>263</v>
      </c>
      <c r="C248" s="42">
        <f t="shared" si="21"/>
        <v>-30.689928628072959</v>
      </c>
      <c r="D248" s="48"/>
      <c r="E248" s="20">
        <v>155</v>
      </c>
      <c r="F248" s="14">
        <v>50</v>
      </c>
      <c r="G248" s="49">
        <f t="shared" si="22"/>
        <v>210</v>
      </c>
      <c r="H248" s="33">
        <f t="shared" si="23"/>
        <v>0.52583370085151127</v>
      </c>
      <c r="I248" s="33">
        <f t="shared" si="24"/>
        <v>0.20267531414673692</v>
      </c>
      <c r="J248" s="20">
        <v>874</v>
      </c>
      <c r="K248" s="14">
        <v>1261</v>
      </c>
      <c r="L248" s="49">
        <f t="shared" si="25"/>
        <v>-30.689928628072959</v>
      </c>
      <c r="M248" s="33">
        <f t="shared" si="26"/>
        <v>0.39544648351250589</v>
      </c>
      <c r="N248" s="34">
        <f t="shared" si="27"/>
        <v>0.47998416547082978</v>
      </c>
    </row>
    <row r="249" spans="1:14" hidden="1" outlineLevel="1" x14ac:dyDescent="0.25">
      <c r="A249" s="36"/>
      <c r="B249" s="50" t="s">
        <v>264</v>
      </c>
      <c r="C249" s="42">
        <f t="shared" si="21"/>
        <v>-40.255319148936167</v>
      </c>
      <c r="D249" s="48"/>
      <c r="E249" s="20">
        <v>102</v>
      </c>
      <c r="F249" s="14">
        <v>55</v>
      </c>
      <c r="G249" s="49">
        <f t="shared" si="22"/>
        <v>85.454545454545453</v>
      </c>
      <c r="H249" s="33">
        <f t="shared" si="23"/>
        <v>0.34603249991518814</v>
      </c>
      <c r="I249" s="33">
        <f t="shared" si="24"/>
        <v>0.22294284556141061</v>
      </c>
      <c r="J249" s="20">
        <v>702</v>
      </c>
      <c r="K249" s="14">
        <v>1175</v>
      </c>
      <c r="L249" s="49">
        <f t="shared" si="25"/>
        <v>-40.255319148936167</v>
      </c>
      <c r="M249" s="33">
        <f t="shared" si="26"/>
        <v>0.31762406341622323</v>
      </c>
      <c r="N249" s="34">
        <f t="shared" si="27"/>
        <v>0.4472493215132633</v>
      </c>
    </row>
    <row r="250" spans="1:14" hidden="1" outlineLevel="1" x14ac:dyDescent="0.25">
      <c r="A250" s="36"/>
      <c r="B250" s="50" t="s">
        <v>265</v>
      </c>
      <c r="C250" s="42">
        <f t="shared" si="21"/>
        <v>210.88082901554404</v>
      </c>
      <c r="D250" s="48"/>
      <c r="E250" s="20">
        <v>52</v>
      </c>
      <c r="F250" s="14">
        <v>11</v>
      </c>
      <c r="G250" s="49">
        <f t="shared" si="22"/>
        <v>372.72727272727269</v>
      </c>
      <c r="H250" s="33">
        <f t="shared" si="23"/>
        <v>0.17640872544695863</v>
      </c>
      <c r="I250" s="33">
        <f t="shared" si="24"/>
        <v>4.4588569112282123E-2</v>
      </c>
      <c r="J250" s="20">
        <v>600</v>
      </c>
      <c r="K250" s="14">
        <v>193</v>
      </c>
      <c r="L250" s="49">
        <f t="shared" si="25"/>
        <v>210.88082901554404</v>
      </c>
      <c r="M250" s="33">
        <f t="shared" si="26"/>
        <v>0.2714735584754045</v>
      </c>
      <c r="N250" s="34">
        <f t="shared" si="27"/>
        <v>7.3463080044306225E-2</v>
      </c>
    </row>
    <row r="251" spans="1:14" hidden="1" outlineLevel="1" x14ac:dyDescent="0.25">
      <c r="A251" s="36"/>
      <c r="B251" s="50" t="s">
        <v>266</v>
      </c>
      <c r="C251" s="42">
        <f t="shared" si="21"/>
        <v>-49.32349323493235</v>
      </c>
      <c r="D251" s="48"/>
      <c r="E251" s="20">
        <v>76</v>
      </c>
      <c r="F251" s="14">
        <v>34</v>
      </c>
      <c r="G251" s="49">
        <f t="shared" si="22"/>
        <v>123.52941176470588</v>
      </c>
      <c r="H251" s="33">
        <f t="shared" si="23"/>
        <v>0.25782813719170877</v>
      </c>
      <c r="I251" s="33">
        <f t="shared" si="24"/>
        <v>0.13781921361978111</v>
      </c>
      <c r="J251" s="20">
        <v>412</v>
      </c>
      <c r="K251" s="14">
        <v>813</v>
      </c>
      <c r="L251" s="49">
        <f t="shared" si="25"/>
        <v>-49.32349323493235</v>
      </c>
      <c r="M251" s="33">
        <f t="shared" si="26"/>
        <v>0.18641184348644443</v>
      </c>
      <c r="N251" s="34">
        <f t="shared" si="27"/>
        <v>0.30945846671513455</v>
      </c>
    </row>
    <row r="252" spans="1:14" hidden="1" outlineLevel="1" x14ac:dyDescent="0.25">
      <c r="A252" s="36"/>
      <c r="B252" s="50" t="s">
        <v>267</v>
      </c>
      <c r="C252" s="42">
        <f t="shared" si="21"/>
        <v>-77.41935483870968</v>
      </c>
      <c r="D252" s="48"/>
      <c r="E252" s="20">
        <v>4</v>
      </c>
      <c r="F252" s="14">
        <v>4</v>
      </c>
      <c r="G252" s="49">
        <f t="shared" si="22"/>
        <v>0</v>
      </c>
      <c r="H252" s="33">
        <f t="shared" si="23"/>
        <v>1.3569901957458358E-2</v>
      </c>
      <c r="I252" s="33">
        <f t="shared" si="24"/>
        <v>1.6214025131738957E-2</v>
      </c>
      <c r="J252" s="20">
        <v>21</v>
      </c>
      <c r="K252" s="14">
        <v>93</v>
      </c>
      <c r="L252" s="49">
        <f t="shared" si="25"/>
        <v>-77.41935483870968</v>
      </c>
      <c r="M252" s="33">
        <f t="shared" si="26"/>
        <v>9.501574546639158E-3</v>
      </c>
      <c r="N252" s="34">
        <f t="shared" si="27"/>
        <v>3.5399308000624241E-2</v>
      </c>
    </row>
    <row r="253" spans="1:14" hidden="1" outlineLevel="1" x14ac:dyDescent="0.25">
      <c r="A253" s="36"/>
      <c r="B253" s="50" t="s">
        <v>268</v>
      </c>
      <c r="C253" s="42">
        <f t="shared" si="21"/>
        <v>-38.888888888888893</v>
      </c>
      <c r="D253" s="48"/>
      <c r="E253" s="20">
        <v>0</v>
      </c>
      <c r="F253" s="14">
        <v>1</v>
      </c>
      <c r="G253" s="49">
        <f t="shared" si="22"/>
        <v>-100</v>
      </c>
      <c r="H253" s="33" t="str">
        <f t="shared" si="23"/>
        <v/>
      </c>
      <c r="I253" s="33">
        <f t="shared" si="24"/>
        <v>4.0535062829347391E-3</v>
      </c>
      <c r="J253" s="20">
        <v>11</v>
      </c>
      <c r="K253" s="14">
        <v>18</v>
      </c>
      <c r="L253" s="49">
        <f t="shared" si="25"/>
        <v>-38.888888888888893</v>
      </c>
      <c r="M253" s="33">
        <f t="shared" si="26"/>
        <v>4.977015238715749E-3</v>
      </c>
      <c r="N253" s="34">
        <f t="shared" si="27"/>
        <v>6.8514789678627572E-3</v>
      </c>
    </row>
    <row r="254" spans="1:14" collapsed="1" x14ac:dyDescent="0.25">
      <c r="A254" s="36" t="s">
        <v>269</v>
      </c>
      <c r="B254" s="1" t="s">
        <v>270</v>
      </c>
      <c r="C254" s="42">
        <f t="shared" si="21"/>
        <v>16.283524904214559</v>
      </c>
      <c r="D254" s="48"/>
      <c r="E254" s="20">
        <v>324</v>
      </c>
      <c r="F254" s="14">
        <v>230</v>
      </c>
      <c r="G254" s="49">
        <f t="shared" si="22"/>
        <v>40.869565217391305</v>
      </c>
      <c r="H254" s="33">
        <f t="shared" si="23"/>
        <v>1.0991620585541269</v>
      </c>
      <c r="I254" s="33">
        <f t="shared" si="24"/>
        <v>0.93230644507498983</v>
      </c>
      <c r="J254" s="20">
        <v>2428</v>
      </c>
      <c r="K254" s="14">
        <v>2088</v>
      </c>
      <c r="L254" s="49">
        <f t="shared" si="25"/>
        <v>16.283524904214559</v>
      </c>
      <c r="M254" s="33">
        <f t="shared" si="26"/>
        <v>1.0985629999638036</v>
      </c>
      <c r="N254" s="34">
        <f t="shared" si="27"/>
        <v>0.79477156027207974</v>
      </c>
    </row>
    <row r="255" spans="1:14" hidden="1" outlineLevel="1" x14ac:dyDescent="0.25">
      <c r="A255" s="36"/>
      <c r="B255" s="50" t="s">
        <v>271</v>
      </c>
      <c r="C255" s="42">
        <f t="shared" si="21"/>
        <v>-6.459948320413436</v>
      </c>
      <c r="D255" s="48"/>
      <c r="E255" s="20">
        <v>169</v>
      </c>
      <c r="F255" s="14">
        <v>116</v>
      </c>
      <c r="G255" s="49">
        <f t="shared" si="22"/>
        <v>45.689655172413794</v>
      </c>
      <c r="H255" s="33">
        <f t="shared" si="23"/>
        <v>0.57332835770261559</v>
      </c>
      <c r="I255" s="33">
        <f t="shared" si="24"/>
        <v>0.47020672882042969</v>
      </c>
      <c r="J255" s="20">
        <v>1086</v>
      </c>
      <c r="K255" s="14">
        <v>1161</v>
      </c>
      <c r="L255" s="49">
        <f t="shared" si="25"/>
        <v>-6.459948320413436</v>
      </c>
      <c r="M255" s="33">
        <f t="shared" si="26"/>
        <v>0.49136714084048216</v>
      </c>
      <c r="N255" s="34">
        <f t="shared" si="27"/>
        <v>0.4419203934271479</v>
      </c>
    </row>
    <row r="256" spans="1:14" hidden="1" outlineLevel="1" x14ac:dyDescent="0.25">
      <c r="A256" s="36"/>
      <c r="B256" s="50" t="s">
        <v>272</v>
      </c>
      <c r="C256" s="42">
        <f t="shared" si="21"/>
        <v>67.364746945898773</v>
      </c>
      <c r="D256" s="48"/>
      <c r="E256" s="20">
        <v>97</v>
      </c>
      <c r="F256" s="14">
        <v>74</v>
      </c>
      <c r="G256" s="49">
        <f t="shared" si="22"/>
        <v>31.081081081081081</v>
      </c>
      <c r="H256" s="33">
        <f t="shared" si="23"/>
        <v>0.32907012246836514</v>
      </c>
      <c r="I256" s="33">
        <f t="shared" si="24"/>
        <v>0.29995946493717063</v>
      </c>
      <c r="J256" s="20">
        <v>959</v>
      </c>
      <c r="K256" s="14">
        <v>573</v>
      </c>
      <c r="L256" s="49">
        <f t="shared" si="25"/>
        <v>67.364746945898773</v>
      </c>
      <c r="M256" s="33">
        <f t="shared" si="26"/>
        <v>0.43390523762985483</v>
      </c>
      <c r="N256" s="34">
        <f t="shared" si="27"/>
        <v>0.21810541381029777</v>
      </c>
    </row>
    <row r="257" spans="1:14" hidden="1" outlineLevel="1" x14ac:dyDescent="0.25">
      <c r="A257" s="36"/>
      <c r="B257" s="50" t="s">
        <v>273</v>
      </c>
      <c r="C257" s="42">
        <f t="shared" si="21"/>
        <v>8.1920903954802249</v>
      </c>
      <c r="D257" s="48"/>
      <c r="E257" s="20">
        <v>58</v>
      </c>
      <c r="F257" s="14">
        <v>40</v>
      </c>
      <c r="G257" s="49">
        <f t="shared" si="22"/>
        <v>45</v>
      </c>
      <c r="H257" s="33">
        <f t="shared" si="23"/>
        <v>0.19676357838314618</v>
      </c>
      <c r="I257" s="33">
        <f t="shared" si="24"/>
        <v>0.16214025131738954</v>
      </c>
      <c r="J257" s="20">
        <v>383</v>
      </c>
      <c r="K257" s="14">
        <v>354</v>
      </c>
      <c r="L257" s="49">
        <f t="shared" si="25"/>
        <v>8.1920903954802249</v>
      </c>
      <c r="M257" s="33">
        <f t="shared" si="26"/>
        <v>0.17329062149346652</v>
      </c>
      <c r="N257" s="34">
        <f t="shared" si="27"/>
        <v>0.13474575303463421</v>
      </c>
    </row>
    <row r="258" spans="1:14" collapsed="1" x14ac:dyDescent="0.25">
      <c r="A258" s="36" t="s">
        <v>274</v>
      </c>
      <c r="B258" s="1" t="s">
        <v>275</v>
      </c>
      <c r="C258" s="42">
        <f t="shared" si="21"/>
        <v>-29.218607479477043</v>
      </c>
      <c r="D258" s="48"/>
      <c r="E258" s="20">
        <v>370</v>
      </c>
      <c r="F258" s="14">
        <v>366</v>
      </c>
      <c r="G258" s="49">
        <f t="shared" si="22"/>
        <v>1.0928961748633881</v>
      </c>
      <c r="H258" s="33">
        <f t="shared" si="23"/>
        <v>1.255215931064898</v>
      </c>
      <c r="I258" s="33">
        <f t="shared" si="24"/>
        <v>1.4835832995541143</v>
      </c>
      <c r="J258" s="20">
        <v>2328</v>
      </c>
      <c r="K258" s="14">
        <v>3289</v>
      </c>
      <c r="L258" s="49">
        <f t="shared" si="25"/>
        <v>-29.218607479477043</v>
      </c>
      <c r="M258" s="33">
        <f t="shared" si="26"/>
        <v>1.0533174068845694</v>
      </c>
      <c r="N258" s="34">
        <f t="shared" si="27"/>
        <v>1.2519174625167004</v>
      </c>
    </row>
    <row r="259" spans="1:14" hidden="1" outlineLevel="1" x14ac:dyDescent="0.25">
      <c r="A259" s="36"/>
      <c r="B259" s="50" t="s">
        <v>276</v>
      </c>
      <c r="C259" s="42">
        <f t="shared" si="21"/>
        <v>45.59748427672956</v>
      </c>
      <c r="D259" s="48"/>
      <c r="E259" s="20">
        <v>59</v>
      </c>
      <c r="F259" s="14">
        <v>98</v>
      </c>
      <c r="G259" s="49">
        <f t="shared" si="22"/>
        <v>-39.795918367346935</v>
      </c>
      <c r="H259" s="33">
        <f t="shared" si="23"/>
        <v>0.20015605387251079</v>
      </c>
      <c r="I259" s="33">
        <f t="shared" si="24"/>
        <v>0.39724361572760442</v>
      </c>
      <c r="J259" s="20">
        <v>926</v>
      </c>
      <c r="K259" s="14">
        <v>636</v>
      </c>
      <c r="L259" s="49">
        <f t="shared" si="25"/>
        <v>45.59748427672956</v>
      </c>
      <c r="M259" s="33">
        <f t="shared" si="26"/>
        <v>0.41897419191370755</v>
      </c>
      <c r="N259" s="34">
        <f t="shared" si="27"/>
        <v>0.24208559019781745</v>
      </c>
    </row>
    <row r="260" spans="1:14" hidden="1" outlineLevel="1" x14ac:dyDescent="0.25">
      <c r="A260" s="36"/>
      <c r="B260" s="50" t="s">
        <v>277</v>
      </c>
      <c r="C260" s="42">
        <f t="shared" si="21"/>
        <v>-46.037399821905609</v>
      </c>
      <c r="D260" s="48"/>
      <c r="E260" s="20">
        <v>125</v>
      </c>
      <c r="F260" s="14">
        <v>186</v>
      </c>
      <c r="G260" s="49">
        <f t="shared" si="22"/>
        <v>-32.795698924731184</v>
      </c>
      <c r="H260" s="33">
        <f t="shared" si="23"/>
        <v>0.42405943617057368</v>
      </c>
      <c r="I260" s="33">
        <f t="shared" si="24"/>
        <v>0.75395216862586134</v>
      </c>
      <c r="J260" s="20">
        <v>606</v>
      </c>
      <c r="K260" s="14">
        <v>1123</v>
      </c>
      <c r="L260" s="49">
        <f t="shared" si="25"/>
        <v>-46.037399821905609</v>
      </c>
      <c r="M260" s="33">
        <f t="shared" si="26"/>
        <v>0.27418829406015854</v>
      </c>
      <c r="N260" s="34">
        <f t="shared" si="27"/>
        <v>0.42745616005054871</v>
      </c>
    </row>
    <row r="261" spans="1:14" hidden="1" outlineLevel="1" x14ac:dyDescent="0.25">
      <c r="A261" s="36"/>
      <c r="B261" s="50" t="s">
        <v>278</v>
      </c>
      <c r="C261" s="42" t="str">
        <f t="shared" si="21"/>
        <v/>
      </c>
      <c r="D261" s="48"/>
      <c r="E261" s="20">
        <v>46</v>
      </c>
      <c r="F261" s="14">
        <v>0</v>
      </c>
      <c r="G261" s="49" t="str">
        <f t="shared" si="22"/>
        <v/>
      </c>
      <c r="H261" s="33">
        <f t="shared" si="23"/>
        <v>0.1560538725107711</v>
      </c>
      <c r="I261" s="33" t="str">
        <f t="shared" si="24"/>
        <v/>
      </c>
      <c r="J261" s="20">
        <v>249</v>
      </c>
      <c r="K261" s="14">
        <v>0</v>
      </c>
      <c r="L261" s="49" t="str">
        <f t="shared" si="25"/>
        <v/>
      </c>
      <c r="M261" s="33">
        <f t="shared" si="26"/>
        <v>0.11266152676729287</v>
      </c>
      <c r="N261" s="34" t="str">
        <f t="shared" si="27"/>
        <v/>
      </c>
    </row>
    <row r="262" spans="1:14" hidden="1" outlineLevel="1" x14ac:dyDescent="0.25">
      <c r="A262" s="36"/>
      <c r="B262" s="50" t="s">
        <v>279</v>
      </c>
      <c r="C262" s="42">
        <f t="shared" si="21"/>
        <v>40</v>
      </c>
      <c r="D262" s="48"/>
      <c r="E262" s="20">
        <v>29</v>
      </c>
      <c r="F262" s="14">
        <v>2</v>
      </c>
      <c r="G262" s="49">
        <f t="shared" si="22"/>
        <v>1350</v>
      </c>
      <c r="H262" s="33">
        <f t="shared" si="23"/>
        <v>9.8381789191573088E-2</v>
      </c>
      <c r="I262" s="33">
        <f t="shared" si="24"/>
        <v>8.1070125658694783E-3</v>
      </c>
      <c r="J262" s="20">
        <v>161</v>
      </c>
      <c r="K262" s="14">
        <v>115</v>
      </c>
      <c r="L262" s="49">
        <f t="shared" si="25"/>
        <v>40</v>
      </c>
      <c r="M262" s="33">
        <f t="shared" si="26"/>
        <v>7.2845404857566867E-2</v>
      </c>
      <c r="N262" s="34">
        <f t="shared" si="27"/>
        <v>4.3773337850234288E-2</v>
      </c>
    </row>
    <row r="263" spans="1:14" hidden="1" outlineLevel="1" x14ac:dyDescent="0.25">
      <c r="A263" s="36"/>
      <c r="B263" s="50" t="s">
        <v>280</v>
      </c>
      <c r="C263" s="42">
        <f t="shared" si="21"/>
        <v>-79.391891891891902</v>
      </c>
      <c r="D263" s="48"/>
      <c r="E263" s="20">
        <v>36</v>
      </c>
      <c r="F263" s="14">
        <v>56</v>
      </c>
      <c r="G263" s="49">
        <f t="shared" si="22"/>
        <v>-35.714285714285715</v>
      </c>
      <c r="H263" s="33">
        <f t="shared" si="23"/>
        <v>0.12212911761712521</v>
      </c>
      <c r="I263" s="33">
        <f t="shared" si="24"/>
        <v>0.22699635184434533</v>
      </c>
      <c r="J263" s="20">
        <v>122</v>
      </c>
      <c r="K263" s="14">
        <v>592</v>
      </c>
      <c r="L263" s="49">
        <f t="shared" si="25"/>
        <v>-79.391891891891902</v>
      </c>
      <c r="M263" s="33">
        <f t="shared" si="26"/>
        <v>5.5199623556665585E-2</v>
      </c>
      <c r="N263" s="34">
        <f t="shared" si="27"/>
        <v>0.22533753049859737</v>
      </c>
    </row>
    <row r="264" spans="1:14" hidden="1" outlineLevel="1" x14ac:dyDescent="0.25">
      <c r="A264" s="36"/>
      <c r="B264" s="50" t="s">
        <v>281</v>
      </c>
      <c r="C264" s="42">
        <f t="shared" si="21"/>
        <v>-57.875457875457883</v>
      </c>
      <c r="D264" s="48"/>
      <c r="E264" s="20">
        <v>32</v>
      </c>
      <c r="F264" s="14">
        <v>4</v>
      </c>
      <c r="G264" s="49">
        <f t="shared" si="22"/>
        <v>700</v>
      </c>
      <c r="H264" s="33">
        <f t="shared" si="23"/>
        <v>0.10855921565966686</v>
      </c>
      <c r="I264" s="33">
        <f t="shared" si="24"/>
        <v>1.6214025131738957E-2</v>
      </c>
      <c r="J264" s="20">
        <v>115</v>
      </c>
      <c r="K264" s="14">
        <v>273</v>
      </c>
      <c r="L264" s="49">
        <f t="shared" si="25"/>
        <v>-57.875457875457883</v>
      </c>
      <c r="M264" s="33">
        <f t="shared" si="26"/>
        <v>5.2032432041119188E-2</v>
      </c>
      <c r="N264" s="34">
        <f t="shared" si="27"/>
        <v>0.10391409767925182</v>
      </c>
    </row>
    <row r="265" spans="1:14" hidden="1" outlineLevel="1" x14ac:dyDescent="0.25">
      <c r="A265" s="36"/>
      <c r="B265" s="50" t="s">
        <v>282</v>
      </c>
      <c r="C265" s="42">
        <f t="shared" si="21"/>
        <v>-82.543103448275872</v>
      </c>
      <c r="D265" s="48"/>
      <c r="E265" s="20">
        <v>21</v>
      </c>
      <c r="F265" s="14">
        <v>18</v>
      </c>
      <c r="G265" s="49">
        <f t="shared" si="22"/>
        <v>16.666666666666664</v>
      </c>
      <c r="H265" s="33">
        <f t="shared" si="23"/>
        <v>7.1241985276656386E-2</v>
      </c>
      <c r="I265" s="33">
        <f t="shared" si="24"/>
        <v>7.2963113092825299E-2</v>
      </c>
      <c r="J265" s="20">
        <v>81</v>
      </c>
      <c r="K265" s="14">
        <v>464</v>
      </c>
      <c r="L265" s="49">
        <f t="shared" si="25"/>
        <v>-82.543103448275872</v>
      </c>
      <c r="M265" s="33">
        <f t="shared" si="26"/>
        <v>3.6648930394179609E-2</v>
      </c>
      <c r="N265" s="34">
        <f t="shared" si="27"/>
        <v>0.17661590228268442</v>
      </c>
    </row>
    <row r="266" spans="1:14" hidden="1" outlineLevel="1" x14ac:dyDescent="0.25">
      <c r="A266" s="36"/>
      <c r="B266" s="50" t="s">
        <v>283</v>
      </c>
      <c r="C266" s="42" t="str">
        <f t="shared" ref="C266:C329" si="28">IF(K266=0,"",SUM(((J266-K266)/K266)*100))</f>
        <v/>
      </c>
      <c r="D266" s="48"/>
      <c r="E266" s="20">
        <v>20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6.784950978729179E-2</v>
      </c>
      <c r="I266" s="33" t="str">
        <f t="shared" ref="I266:I329" si="31">IF(F266=0,"",SUM((F266/CntPeriodPrevYear)*100))</f>
        <v/>
      </c>
      <c r="J266" s="20">
        <v>58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2.6242443985955766E-2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284</v>
      </c>
      <c r="C267" s="42">
        <f t="shared" si="28"/>
        <v>-50</v>
      </c>
      <c r="D267" s="48"/>
      <c r="E267" s="20">
        <v>2</v>
      </c>
      <c r="F267" s="14">
        <v>1</v>
      </c>
      <c r="G267" s="49">
        <f t="shared" si="29"/>
        <v>100</v>
      </c>
      <c r="H267" s="33">
        <f t="shared" si="30"/>
        <v>6.784950978729179E-3</v>
      </c>
      <c r="I267" s="33">
        <f t="shared" si="31"/>
        <v>4.0535062829347391E-3</v>
      </c>
      <c r="J267" s="20">
        <v>6</v>
      </c>
      <c r="K267" s="14">
        <v>12</v>
      </c>
      <c r="L267" s="49">
        <f t="shared" si="32"/>
        <v>-50</v>
      </c>
      <c r="M267" s="33">
        <f t="shared" si="33"/>
        <v>2.7147355847540449E-3</v>
      </c>
      <c r="N267" s="34">
        <f t="shared" si="34"/>
        <v>4.5676526452418384E-3</v>
      </c>
    </row>
    <row r="268" spans="1:14" hidden="1" outlineLevel="1" x14ac:dyDescent="0.25">
      <c r="A268" s="36"/>
      <c r="B268" s="50" t="s">
        <v>285</v>
      </c>
      <c r="C268" s="42">
        <f t="shared" si="28"/>
        <v>-96.969696969696969</v>
      </c>
      <c r="D268" s="48"/>
      <c r="E268" s="20">
        <v>0</v>
      </c>
      <c r="F268" s="14">
        <v>1</v>
      </c>
      <c r="G268" s="49">
        <f t="shared" si="29"/>
        <v>-100</v>
      </c>
      <c r="H268" s="33" t="str">
        <f t="shared" si="30"/>
        <v/>
      </c>
      <c r="I268" s="33">
        <f t="shared" si="31"/>
        <v>4.0535062829347391E-3</v>
      </c>
      <c r="J268" s="20">
        <v>2</v>
      </c>
      <c r="K268" s="14">
        <v>66</v>
      </c>
      <c r="L268" s="49">
        <f t="shared" si="32"/>
        <v>-96.969696969696969</v>
      </c>
      <c r="M268" s="33">
        <f t="shared" si="33"/>
        <v>9.0491186158468163E-4</v>
      </c>
      <c r="N268" s="34">
        <f t="shared" si="34"/>
        <v>2.512208954883011E-2</v>
      </c>
    </row>
    <row r="269" spans="1:14" hidden="1" outlineLevel="1" x14ac:dyDescent="0.25">
      <c r="A269" s="36"/>
      <c r="B269" s="50" t="s">
        <v>286</v>
      </c>
      <c r="C269" s="42">
        <f t="shared" si="28"/>
        <v>-33.333333333333329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2</v>
      </c>
      <c r="K269" s="14">
        <v>3</v>
      </c>
      <c r="L269" s="49">
        <f t="shared" si="32"/>
        <v>-33.333333333333329</v>
      </c>
      <c r="M269" s="33">
        <f t="shared" si="33"/>
        <v>9.0491186158468163E-4</v>
      </c>
      <c r="N269" s="34">
        <f t="shared" si="34"/>
        <v>1.1419131613104596E-3</v>
      </c>
    </row>
    <row r="270" spans="1:14" hidden="1" outlineLevel="1" x14ac:dyDescent="0.25">
      <c r="A270" s="36"/>
      <c r="B270" s="50" t="s">
        <v>287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3</v>
      </c>
      <c r="L270" s="49">
        <f t="shared" si="32"/>
        <v>-100</v>
      </c>
      <c r="M270" s="33" t="str">
        <f t="shared" si="33"/>
        <v/>
      </c>
      <c r="N270" s="34">
        <f t="shared" si="34"/>
        <v>1.1419131613104596E-3</v>
      </c>
    </row>
    <row r="271" spans="1:14" hidden="1" outlineLevel="1" x14ac:dyDescent="0.25">
      <c r="A271" s="36"/>
      <c r="B271" s="50" t="s">
        <v>288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2</v>
      </c>
      <c r="L271" s="49">
        <f t="shared" si="32"/>
        <v>-100</v>
      </c>
      <c r="M271" s="33" t="str">
        <f t="shared" si="33"/>
        <v/>
      </c>
      <c r="N271" s="34">
        <f t="shared" si="34"/>
        <v>7.6127544087363974E-4</v>
      </c>
    </row>
    <row r="272" spans="1:14" collapsed="1" x14ac:dyDescent="0.25">
      <c r="A272" s="36" t="s">
        <v>289</v>
      </c>
      <c r="B272" s="1" t="s">
        <v>290</v>
      </c>
      <c r="C272" s="42">
        <f t="shared" si="28"/>
        <v>-55.204974666052507</v>
      </c>
      <c r="D272" s="48"/>
      <c r="E272" s="20">
        <v>245</v>
      </c>
      <c r="F272" s="14">
        <v>228</v>
      </c>
      <c r="G272" s="49">
        <f t="shared" si="29"/>
        <v>7.4561403508771926</v>
      </c>
      <c r="H272" s="33">
        <f t="shared" si="30"/>
        <v>0.83115649489432442</v>
      </c>
      <c r="I272" s="33">
        <f t="shared" si="31"/>
        <v>0.9241994325091204</v>
      </c>
      <c r="J272" s="20">
        <v>1945</v>
      </c>
      <c r="K272" s="14">
        <v>4342</v>
      </c>
      <c r="L272" s="49">
        <f t="shared" si="32"/>
        <v>-55.204974666052507</v>
      </c>
      <c r="M272" s="33">
        <f t="shared" si="33"/>
        <v>0.88002678539110291</v>
      </c>
      <c r="N272" s="34">
        <f t="shared" si="34"/>
        <v>1.6527289821366717</v>
      </c>
    </row>
    <row r="273" spans="1:14" hidden="1" outlineLevel="1" x14ac:dyDescent="0.25">
      <c r="A273" s="36"/>
      <c r="B273" s="50" t="s">
        <v>291</v>
      </c>
      <c r="C273" s="42">
        <f t="shared" si="28"/>
        <v>-42.738095238095234</v>
      </c>
      <c r="D273" s="48"/>
      <c r="E273" s="20">
        <v>46</v>
      </c>
      <c r="F273" s="14">
        <v>112</v>
      </c>
      <c r="G273" s="49">
        <f t="shared" si="29"/>
        <v>-58.928571428571431</v>
      </c>
      <c r="H273" s="33">
        <f t="shared" si="30"/>
        <v>0.1560538725107711</v>
      </c>
      <c r="I273" s="33">
        <f t="shared" si="31"/>
        <v>0.45399270368869066</v>
      </c>
      <c r="J273" s="20">
        <v>481</v>
      </c>
      <c r="K273" s="14">
        <v>840</v>
      </c>
      <c r="L273" s="49">
        <f t="shared" si="32"/>
        <v>-42.738095238095234</v>
      </c>
      <c r="M273" s="33">
        <f t="shared" si="33"/>
        <v>0.21763130271111591</v>
      </c>
      <c r="N273" s="34">
        <f t="shared" si="34"/>
        <v>0.31973568516692868</v>
      </c>
    </row>
    <row r="274" spans="1:14" hidden="1" outlineLevel="1" x14ac:dyDescent="0.25">
      <c r="A274" s="36"/>
      <c r="B274" s="50" t="s">
        <v>292</v>
      </c>
      <c r="C274" s="42">
        <f t="shared" si="28"/>
        <v>6.5822784810126587</v>
      </c>
      <c r="D274" s="48"/>
      <c r="E274" s="20">
        <v>47</v>
      </c>
      <c r="F274" s="14">
        <v>14</v>
      </c>
      <c r="G274" s="49">
        <f t="shared" si="29"/>
        <v>235.71428571428572</v>
      </c>
      <c r="H274" s="33">
        <f t="shared" si="30"/>
        <v>0.15944634800013568</v>
      </c>
      <c r="I274" s="33">
        <f t="shared" si="31"/>
        <v>5.6749087961086332E-2</v>
      </c>
      <c r="J274" s="20">
        <v>421</v>
      </c>
      <c r="K274" s="14">
        <v>395</v>
      </c>
      <c r="L274" s="49">
        <f t="shared" si="32"/>
        <v>6.5822784810126587</v>
      </c>
      <c r="M274" s="33">
        <f t="shared" si="33"/>
        <v>0.1904839468635755</v>
      </c>
      <c r="N274" s="34">
        <f t="shared" si="34"/>
        <v>0.15035189957254386</v>
      </c>
    </row>
    <row r="275" spans="1:14" hidden="1" outlineLevel="1" x14ac:dyDescent="0.25">
      <c r="A275" s="36"/>
      <c r="B275" s="50" t="s">
        <v>293</v>
      </c>
      <c r="C275" s="42">
        <f t="shared" si="28"/>
        <v>-74.054054054054049</v>
      </c>
      <c r="D275" s="48"/>
      <c r="E275" s="20">
        <v>19</v>
      </c>
      <c r="F275" s="14">
        <v>18</v>
      </c>
      <c r="G275" s="49">
        <f t="shared" si="29"/>
        <v>5.5555555555555554</v>
      </c>
      <c r="H275" s="33">
        <f t="shared" si="30"/>
        <v>6.4457034297927193E-2</v>
      </c>
      <c r="I275" s="33">
        <f t="shared" si="31"/>
        <v>7.2963113092825299E-2</v>
      </c>
      <c r="J275" s="20">
        <v>336</v>
      </c>
      <c r="K275" s="14">
        <v>1295</v>
      </c>
      <c r="L275" s="49">
        <f t="shared" si="32"/>
        <v>-74.054054054054049</v>
      </c>
      <c r="M275" s="33">
        <f t="shared" si="33"/>
        <v>0.15202519274622653</v>
      </c>
      <c r="N275" s="34">
        <f t="shared" si="34"/>
        <v>0.49292584796568167</v>
      </c>
    </row>
    <row r="276" spans="1:14" hidden="1" outlineLevel="1" x14ac:dyDescent="0.25">
      <c r="A276" s="36"/>
      <c r="B276" s="50" t="s">
        <v>294</v>
      </c>
      <c r="C276" s="42">
        <f t="shared" si="28"/>
        <v>-73.986486486486484</v>
      </c>
      <c r="D276" s="48"/>
      <c r="E276" s="20">
        <v>51</v>
      </c>
      <c r="F276" s="14">
        <v>63</v>
      </c>
      <c r="G276" s="49">
        <f t="shared" si="29"/>
        <v>-19.047619047619047</v>
      </c>
      <c r="H276" s="33">
        <f t="shared" si="30"/>
        <v>0.17301624995759407</v>
      </c>
      <c r="I276" s="33">
        <f t="shared" si="31"/>
        <v>0.25537089582488853</v>
      </c>
      <c r="J276" s="20">
        <v>308</v>
      </c>
      <c r="K276" s="14">
        <v>1184</v>
      </c>
      <c r="L276" s="49">
        <f t="shared" si="32"/>
        <v>-73.986486486486484</v>
      </c>
      <c r="M276" s="33">
        <f t="shared" si="33"/>
        <v>0.13935642668404097</v>
      </c>
      <c r="N276" s="34">
        <f t="shared" si="34"/>
        <v>0.45067506099719473</v>
      </c>
    </row>
    <row r="277" spans="1:14" hidden="1" outlineLevel="1" x14ac:dyDescent="0.25">
      <c r="A277" s="36"/>
      <c r="B277" s="50" t="s">
        <v>295</v>
      </c>
      <c r="C277" s="42">
        <f t="shared" si="28"/>
        <v>51.366120218579233</v>
      </c>
      <c r="D277" s="48"/>
      <c r="E277" s="20">
        <v>70</v>
      </c>
      <c r="F277" s="14">
        <v>9</v>
      </c>
      <c r="G277" s="49">
        <f t="shared" si="29"/>
        <v>677.77777777777771</v>
      </c>
      <c r="H277" s="33">
        <f t="shared" si="30"/>
        <v>0.23747328425552128</v>
      </c>
      <c r="I277" s="33">
        <f t="shared" si="31"/>
        <v>3.648155654641265E-2</v>
      </c>
      <c r="J277" s="20">
        <v>277</v>
      </c>
      <c r="K277" s="14">
        <v>183</v>
      </c>
      <c r="L277" s="49">
        <f t="shared" si="32"/>
        <v>51.366120218579233</v>
      </c>
      <c r="M277" s="33">
        <f t="shared" si="33"/>
        <v>0.12533029282947841</v>
      </c>
      <c r="N277" s="34">
        <f t="shared" si="34"/>
        <v>6.9656702839938037E-2</v>
      </c>
    </row>
    <row r="278" spans="1:14" hidden="1" outlineLevel="1" x14ac:dyDescent="0.25">
      <c r="A278" s="36"/>
      <c r="B278" s="50" t="s">
        <v>296</v>
      </c>
      <c r="C278" s="42">
        <f t="shared" si="28"/>
        <v>-65.60283687943263</v>
      </c>
      <c r="D278" s="48"/>
      <c r="E278" s="20">
        <v>11</v>
      </c>
      <c r="F278" s="14">
        <v>8</v>
      </c>
      <c r="G278" s="49">
        <f t="shared" si="29"/>
        <v>37.5</v>
      </c>
      <c r="H278" s="33">
        <f t="shared" si="30"/>
        <v>3.7317230383010477E-2</v>
      </c>
      <c r="I278" s="33">
        <f t="shared" si="31"/>
        <v>3.2428050263477913E-2</v>
      </c>
      <c r="J278" s="20">
        <v>97</v>
      </c>
      <c r="K278" s="14">
        <v>282</v>
      </c>
      <c r="L278" s="49">
        <f t="shared" si="32"/>
        <v>-65.60283687943263</v>
      </c>
      <c r="M278" s="33">
        <f t="shared" si="33"/>
        <v>4.3888225286857062E-2</v>
      </c>
      <c r="N278" s="34">
        <f t="shared" si="34"/>
        <v>0.1073398371631832</v>
      </c>
    </row>
    <row r="279" spans="1:14" hidden="1" outlineLevel="1" x14ac:dyDescent="0.25">
      <c r="A279" s="36"/>
      <c r="B279" s="50" t="s">
        <v>297</v>
      </c>
      <c r="C279" s="42">
        <f t="shared" si="28"/>
        <v>-73.076923076923066</v>
      </c>
      <c r="D279" s="48"/>
      <c r="E279" s="20">
        <v>0</v>
      </c>
      <c r="F279" s="14">
        <v>1</v>
      </c>
      <c r="G279" s="49">
        <f t="shared" si="29"/>
        <v>-100</v>
      </c>
      <c r="H279" s="33" t="str">
        <f t="shared" si="30"/>
        <v/>
      </c>
      <c r="I279" s="33">
        <f t="shared" si="31"/>
        <v>4.0535062829347391E-3</v>
      </c>
      <c r="J279" s="20">
        <v>7</v>
      </c>
      <c r="K279" s="14">
        <v>26</v>
      </c>
      <c r="L279" s="49">
        <f t="shared" si="32"/>
        <v>-73.076923076923066</v>
      </c>
      <c r="M279" s="33">
        <f t="shared" si="33"/>
        <v>3.1671915155463857E-3</v>
      </c>
      <c r="N279" s="34">
        <f t="shared" si="34"/>
        <v>9.8965807313573153E-3</v>
      </c>
    </row>
    <row r="280" spans="1:14" hidden="1" outlineLevel="1" x14ac:dyDescent="0.25">
      <c r="A280" s="36"/>
      <c r="B280" s="50" t="s">
        <v>298</v>
      </c>
      <c r="C280" s="42">
        <f t="shared" si="28"/>
        <v>-93.61702127659575</v>
      </c>
      <c r="D280" s="48"/>
      <c r="E280" s="20">
        <v>0</v>
      </c>
      <c r="F280" s="14">
        <v>3</v>
      </c>
      <c r="G280" s="49">
        <f t="shared" si="29"/>
        <v>-100</v>
      </c>
      <c r="H280" s="33" t="str">
        <f t="shared" si="30"/>
        <v/>
      </c>
      <c r="I280" s="33">
        <f t="shared" si="31"/>
        <v>1.2160518848804217E-2</v>
      </c>
      <c r="J280" s="20">
        <v>6</v>
      </c>
      <c r="K280" s="14">
        <v>94</v>
      </c>
      <c r="L280" s="49">
        <f t="shared" si="32"/>
        <v>-93.61702127659575</v>
      </c>
      <c r="M280" s="33">
        <f t="shared" si="33"/>
        <v>2.7147355847540449E-3</v>
      </c>
      <c r="N280" s="34">
        <f t="shared" si="34"/>
        <v>3.5779945721061066E-2</v>
      </c>
    </row>
    <row r="281" spans="1:14" hidden="1" outlineLevel="1" x14ac:dyDescent="0.25">
      <c r="A281" s="36"/>
      <c r="B281" s="50" t="s">
        <v>299</v>
      </c>
      <c r="C281" s="42">
        <f t="shared" si="28"/>
        <v>-45.454545454545453</v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6</v>
      </c>
      <c r="K281" s="14">
        <v>11</v>
      </c>
      <c r="L281" s="49">
        <f t="shared" si="32"/>
        <v>-45.454545454545453</v>
      </c>
      <c r="M281" s="33">
        <f t="shared" si="33"/>
        <v>2.7147355847540449E-3</v>
      </c>
      <c r="N281" s="34">
        <f t="shared" si="34"/>
        <v>4.1870149248050183E-3</v>
      </c>
    </row>
    <row r="282" spans="1:14" hidden="1" outlineLevel="1" x14ac:dyDescent="0.25">
      <c r="A282" s="36"/>
      <c r="B282" s="50" t="s">
        <v>300</v>
      </c>
      <c r="C282" s="42">
        <f t="shared" si="28"/>
        <v>-85.714285714285708</v>
      </c>
      <c r="D282" s="48"/>
      <c r="E282" s="20">
        <v>1</v>
      </c>
      <c r="F282" s="14">
        <v>0</v>
      </c>
      <c r="G282" s="49" t="str">
        <f t="shared" si="29"/>
        <v/>
      </c>
      <c r="H282" s="33">
        <f t="shared" si="30"/>
        <v>3.3924754893645895E-3</v>
      </c>
      <c r="I282" s="33" t="str">
        <f t="shared" si="31"/>
        <v/>
      </c>
      <c r="J282" s="20">
        <v>3</v>
      </c>
      <c r="K282" s="14">
        <v>21</v>
      </c>
      <c r="L282" s="49">
        <f t="shared" si="32"/>
        <v>-85.714285714285708</v>
      </c>
      <c r="M282" s="33">
        <f t="shared" si="33"/>
        <v>1.3573677923770225E-3</v>
      </c>
      <c r="N282" s="34">
        <f t="shared" si="34"/>
        <v>7.9933921291732157E-3</v>
      </c>
    </row>
    <row r="283" spans="1:14" hidden="1" outlineLevel="1" x14ac:dyDescent="0.25">
      <c r="A283" s="36"/>
      <c r="B283" s="50" t="s">
        <v>301</v>
      </c>
      <c r="C283" s="42" t="str">
        <f t="shared" si="28"/>
        <v/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3</v>
      </c>
      <c r="K283" s="14">
        <v>0</v>
      </c>
      <c r="L283" s="49" t="str">
        <f t="shared" si="32"/>
        <v/>
      </c>
      <c r="M283" s="33">
        <f t="shared" si="33"/>
        <v>1.3573677923770225E-3</v>
      </c>
      <c r="N283" s="34" t="str">
        <f t="shared" si="34"/>
        <v/>
      </c>
    </row>
    <row r="284" spans="1:14" hidden="1" outlineLevel="1" x14ac:dyDescent="0.25">
      <c r="A284" s="36"/>
      <c r="B284" s="50" t="s">
        <v>302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9</v>
      </c>
      <c r="L284" s="49">
        <f t="shared" si="32"/>
        <v>-100</v>
      </c>
      <c r="M284" s="33" t="str">
        <f t="shared" si="33"/>
        <v/>
      </c>
      <c r="N284" s="34">
        <f t="shared" si="34"/>
        <v>3.4257394839313786E-3</v>
      </c>
    </row>
    <row r="285" spans="1:14" hidden="1" outlineLevel="1" x14ac:dyDescent="0.25">
      <c r="A285" s="36"/>
      <c r="B285" s="50" t="s">
        <v>303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2</v>
      </c>
      <c r="L285" s="49">
        <f t="shared" si="32"/>
        <v>-100</v>
      </c>
      <c r="M285" s="33" t="str">
        <f t="shared" si="33"/>
        <v/>
      </c>
      <c r="N285" s="34">
        <f t="shared" si="34"/>
        <v>7.6127544087363974E-4</v>
      </c>
    </row>
    <row r="286" spans="1:14" collapsed="1" x14ac:dyDescent="0.25">
      <c r="A286" s="36" t="s">
        <v>304</v>
      </c>
      <c r="B286" s="1" t="s">
        <v>305</v>
      </c>
      <c r="C286" s="42">
        <f t="shared" si="28"/>
        <v>-15.605381165919283</v>
      </c>
      <c r="D286" s="48"/>
      <c r="E286" s="20">
        <v>218</v>
      </c>
      <c r="F286" s="14">
        <v>233</v>
      </c>
      <c r="G286" s="49">
        <f t="shared" si="29"/>
        <v>-6.4377682403433472</v>
      </c>
      <c r="H286" s="33">
        <f t="shared" si="30"/>
        <v>0.73955965668148049</v>
      </c>
      <c r="I286" s="33">
        <f t="shared" si="31"/>
        <v>0.94446696392379414</v>
      </c>
      <c r="J286" s="20">
        <v>1882</v>
      </c>
      <c r="K286" s="14">
        <v>2230</v>
      </c>
      <c r="L286" s="49">
        <f t="shared" si="32"/>
        <v>-15.605381165919283</v>
      </c>
      <c r="M286" s="33">
        <f t="shared" si="33"/>
        <v>0.8515220617511855</v>
      </c>
      <c r="N286" s="34">
        <f t="shared" si="34"/>
        <v>0.84882211657410833</v>
      </c>
    </row>
    <row r="287" spans="1:14" hidden="1" outlineLevel="1" x14ac:dyDescent="0.25">
      <c r="A287" s="36"/>
      <c r="B287" s="50" t="s">
        <v>306</v>
      </c>
      <c r="C287" s="42">
        <f t="shared" si="28"/>
        <v>-17.333333333333336</v>
      </c>
      <c r="D287" s="48"/>
      <c r="E287" s="20">
        <v>106</v>
      </c>
      <c r="F287" s="14">
        <v>100</v>
      </c>
      <c r="G287" s="49">
        <f t="shared" si="29"/>
        <v>6</v>
      </c>
      <c r="H287" s="33">
        <f t="shared" si="30"/>
        <v>0.35960240187264647</v>
      </c>
      <c r="I287" s="33">
        <f t="shared" si="31"/>
        <v>0.40535062829347385</v>
      </c>
      <c r="J287" s="20">
        <v>744</v>
      </c>
      <c r="K287" s="14">
        <v>900</v>
      </c>
      <c r="L287" s="49">
        <f t="shared" si="32"/>
        <v>-17.333333333333336</v>
      </c>
      <c r="M287" s="33">
        <f t="shared" si="33"/>
        <v>0.33662721250950162</v>
      </c>
      <c r="N287" s="34">
        <f t="shared" si="34"/>
        <v>0.34257394839313787</v>
      </c>
    </row>
    <row r="288" spans="1:14" hidden="1" outlineLevel="1" x14ac:dyDescent="0.25">
      <c r="A288" s="36"/>
      <c r="B288" s="50" t="s">
        <v>307</v>
      </c>
      <c r="C288" s="42">
        <f t="shared" si="28"/>
        <v>15.851272015655576</v>
      </c>
      <c r="D288" s="48"/>
      <c r="E288" s="20">
        <v>46</v>
      </c>
      <c r="F288" s="14">
        <v>40</v>
      </c>
      <c r="G288" s="49">
        <f t="shared" si="29"/>
        <v>15</v>
      </c>
      <c r="H288" s="33">
        <f t="shared" si="30"/>
        <v>0.1560538725107711</v>
      </c>
      <c r="I288" s="33">
        <f t="shared" si="31"/>
        <v>0.16214025131738954</v>
      </c>
      <c r="J288" s="20">
        <v>592</v>
      </c>
      <c r="K288" s="14">
        <v>511</v>
      </c>
      <c r="L288" s="49">
        <f t="shared" si="32"/>
        <v>15.851272015655576</v>
      </c>
      <c r="M288" s="33">
        <f t="shared" si="33"/>
        <v>0.26785391102906581</v>
      </c>
      <c r="N288" s="34">
        <f t="shared" si="34"/>
        <v>0.19450587514321496</v>
      </c>
    </row>
    <row r="289" spans="1:14" hidden="1" outlineLevel="1" x14ac:dyDescent="0.25">
      <c r="A289" s="36"/>
      <c r="B289" s="50" t="s">
        <v>308</v>
      </c>
      <c r="C289" s="42">
        <f t="shared" si="28"/>
        <v>-36.619718309859159</v>
      </c>
      <c r="D289" s="48"/>
      <c r="E289" s="20">
        <v>34</v>
      </c>
      <c r="F289" s="14">
        <v>48</v>
      </c>
      <c r="G289" s="49">
        <f t="shared" si="29"/>
        <v>-29.166666666666668</v>
      </c>
      <c r="H289" s="33">
        <f t="shared" si="30"/>
        <v>0.11534416663839604</v>
      </c>
      <c r="I289" s="33">
        <f t="shared" si="31"/>
        <v>0.19456830158086746</v>
      </c>
      <c r="J289" s="20">
        <v>360</v>
      </c>
      <c r="K289" s="14">
        <v>568</v>
      </c>
      <c r="L289" s="49">
        <f t="shared" si="32"/>
        <v>-36.619718309859159</v>
      </c>
      <c r="M289" s="33">
        <f t="shared" si="33"/>
        <v>0.16288413508524269</v>
      </c>
      <c r="N289" s="34">
        <f t="shared" si="34"/>
        <v>0.21620222520811366</v>
      </c>
    </row>
    <row r="290" spans="1:14" hidden="1" outlineLevel="1" x14ac:dyDescent="0.25">
      <c r="A290" s="36"/>
      <c r="B290" s="50" t="s">
        <v>309</v>
      </c>
      <c r="C290" s="42">
        <f t="shared" si="28"/>
        <v>-37.450199203187253</v>
      </c>
      <c r="D290" s="48"/>
      <c r="E290" s="20">
        <v>32</v>
      </c>
      <c r="F290" s="14">
        <v>45</v>
      </c>
      <c r="G290" s="49">
        <f t="shared" si="29"/>
        <v>-28.888888888888886</v>
      </c>
      <c r="H290" s="33">
        <f t="shared" si="30"/>
        <v>0.10855921565966686</v>
      </c>
      <c r="I290" s="33">
        <f t="shared" si="31"/>
        <v>0.18240778273206323</v>
      </c>
      <c r="J290" s="20">
        <v>157</v>
      </c>
      <c r="K290" s="14">
        <v>251</v>
      </c>
      <c r="L290" s="49">
        <f t="shared" si="32"/>
        <v>-37.450199203187253</v>
      </c>
      <c r="M290" s="33">
        <f t="shared" si="33"/>
        <v>7.1035581134397507E-2</v>
      </c>
      <c r="N290" s="34">
        <f t="shared" si="34"/>
        <v>9.5540067829641792E-2</v>
      </c>
    </row>
    <row r="291" spans="1:14" hidden="1" outlineLevel="1" x14ac:dyDescent="0.25">
      <c r="A291" s="36"/>
      <c r="B291" s="50" t="s">
        <v>310</v>
      </c>
      <c r="C291" s="42" t="str">
        <f t="shared" si="28"/>
        <v/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29</v>
      </c>
      <c r="K291" s="14">
        <v>0</v>
      </c>
      <c r="L291" s="49" t="str">
        <f t="shared" si="32"/>
        <v/>
      </c>
      <c r="M291" s="33">
        <f t="shared" si="33"/>
        <v>1.3121221992977883E-2</v>
      </c>
      <c r="N291" s="34" t="str">
        <f t="shared" si="34"/>
        <v/>
      </c>
    </row>
    <row r="292" spans="1:14" collapsed="1" x14ac:dyDescent="0.25">
      <c r="A292" s="36" t="s">
        <v>311</v>
      </c>
      <c r="B292" s="1" t="s">
        <v>312</v>
      </c>
      <c r="C292" s="42">
        <f t="shared" si="28"/>
        <v>-11.136624569460391</v>
      </c>
      <c r="D292" s="48"/>
      <c r="E292" s="20">
        <v>214</v>
      </c>
      <c r="F292" s="14">
        <v>153</v>
      </c>
      <c r="G292" s="49">
        <f t="shared" si="29"/>
        <v>39.869281045751634</v>
      </c>
      <c r="H292" s="33">
        <f t="shared" si="30"/>
        <v>0.72598975472402216</v>
      </c>
      <c r="I292" s="33">
        <f t="shared" si="31"/>
        <v>0.620186461289015</v>
      </c>
      <c r="J292" s="20">
        <v>1548</v>
      </c>
      <c r="K292" s="14">
        <v>1742</v>
      </c>
      <c r="L292" s="49">
        <f t="shared" si="32"/>
        <v>-11.136624569460391</v>
      </c>
      <c r="M292" s="33">
        <f t="shared" si="33"/>
        <v>0.70040178086654359</v>
      </c>
      <c r="N292" s="34">
        <f t="shared" si="34"/>
        <v>0.66307090900094023</v>
      </c>
    </row>
    <row r="293" spans="1:14" hidden="1" outlineLevel="1" x14ac:dyDescent="0.25">
      <c r="A293" s="36"/>
      <c r="B293" s="50" t="s">
        <v>313</v>
      </c>
      <c r="C293" s="42">
        <f t="shared" si="28"/>
        <v>-4.0909090909090908</v>
      </c>
      <c r="D293" s="48"/>
      <c r="E293" s="20">
        <v>58</v>
      </c>
      <c r="F293" s="14">
        <v>55</v>
      </c>
      <c r="G293" s="49">
        <f t="shared" si="29"/>
        <v>5.4545454545454541</v>
      </c>
      <c r="H293" s="33">
        <f t="shared" si="30"/>
        <v>0.19676357838314618</v>
      </c>
      <c r="I293" s="33">
        <f t="shared" si="31"/>
        <v>0.22294284556141061</v>
      </c>
      <c r="J293" s="20">
        <v>633</v>
      </c>
      <c r="K293" s="14">
        <v>660</v>
      </c>
      <c r="L293" s="49">
        <f t="shared" si="32"/>
        <v>-4.0909090909090908</v>
      </c>
      <c r="M293" s="33">
        <f t="shared" si="33"/>
        <v>0.28640460419155173</v>
      </c>
      <c r="N293" s="34">
        <f t="shared" si="34"/>
        <v>0.25122089548830107</v>
      </c>
    </row>
    <row r="294" spans="1:14" hidden="1" outlineLevel="1" x14ac:dyDescent="0.25">
      <c r="A294" s="36"/>
      <c r="B294" s="50" t="s">
        <v>314</v>
      </c>
      <c r="C294" s="42">
        <f t="shared" si="28"/>
        <v>-12.195121951219512</v>
      </c>
      <c r="D294" s="48"/>
      <c r="E294" s="20">
        <v>70</v>
      </c>
      <c r="F294" s="14">
        <v>75</v>
      </c>
      <c r="G294" s="49">
        <f t="shared" si="29"/>
        <v>-6.666666666666667</v>
      </c>
      <c r="H294" s="33">
        <f t="shared" si="30"/>
        <v>0.23747328425552128</v>
      </c>
      <c r="I294" s="33">
        <f t="shared" si="31"/>
        <v>0.30401297122010534</v>
      </c>
      <c r="J294" s="20">
        <v>540</v>
      </c>
      <c r="K294" s="14">
        <v>615</v>
      </c>
      <c r="L294" s="49">
        <f t="shared" si="32"/>
        <v>-12.195121951219512</v>
      </c>
      <c r="M294" s="33">
        <f t="shared" si="33"/>
        <v>0.24432620262786406</v>
      </c>
      <c r="N294" s="34">
        <f t="shared" si="34"/>
        <v>0.2340921980686442</v>
      </c>
    </row>
    <row r="295" spans="1:14" hidden="1" outlineLevel="1" x14ac:dyDescent="0.25">
      <c r="A295" s="36"/>
      <c r="B295" s="50" t="s">
        <v>315</v>
      </c>
      <c r="C295" s="42">
        <f t="shared" si="28"/>
        <v>-22.535211267605636</v>
      </c>
      <c r="D295" s="48"/>
      <c r="E295" s="20">
        <v>33</v>
      </c>
      <c r="F295" s="14">
        <v>15</v>
      </c>
      <c r="G295" s="49">
        <f t="shared" si="29"/>
        <v>120</v>
      </c>
      <c r="H295" s="33">
        <f t="shared" si="30"/>
        <v>0.11195169114903145</v>
      </c>
      <c r="I295" s="33">
        <f t="shared" si="31"/>
        <v>6.0802594244021083E-2</v>
      </c>
      <c r="J295" s="20">
        <v>220</v>
      </c>
      <c r="K295" s="14">
        <v>284</v>
      </c>
      <c r="L295" s="49">
        <f t="shared" si="32"/>
        <v>-22.535211267605636</v>
      </c>
      <c r="M295" s="33">
        <f t="shared" si="33"/>
        <v>9.9540304774314983E-2</v>
      </c>
      <c r="N295" s="34">
        <f t="shared" si="34"/>
        <v>0.10810111260405683</v>
      </c>
    </row>
    <row r="296" spans="1:14" hidden="1" outlineLevel="1" x14ac:dyDescent="0.25">
      <c r="A296" s="36"/>
      <c r="B296" s="50" t="s">
        <v>316</v>
      </c>
      <c r="C296" s="42">
        <f t="shared" si="28"/>
        <v>122.85714285714286</v>
      </c>
      <c r="D296" s="48"/>
      <c r="E296" s="20">
        <v>26</v>
      </c>
      <c r="F296" s="14">
        <v>0</v>
      </c>
      <c r="G296" s="49" t="str">
        <f t="shared" si="29"/>
        <v/>
      </c>
      <c r="H296" s="33">
        <f t="shared" si="30"/>
        <v>8.8204362723479313E-2</v>
      </c>
      <c r="I296" s="33" t="str">
        <f t="shared" si="31"/>
        <v/>
      </c>
      <c r="J296" s="20">
        <v>78</v>
      </c>
      <c r="K296" s="14">
        <v>35</v>
      </c>
      <c r="L296" s="49">
        <f t="shared" si="32"/>
        <v>122.85714285714286</v>
      </c>
      <c r="M296" s="33">
        <f t="shared" si="33"/>
        <v>3.5291562601802585E-2</v>
      </c>
      <c r="N296" s="34">
        <f t="shared" si="34"/>
        <v>1.3322320215288695E-2</v>
      </c>
    </row>
    <row r="297" spans="1:14" hidden="1" outlineLevel="1" x14ac:dyDescent="0.25">
      <c r="A297" s="36"/>
      <c r="B297" s="50" t="s">
        <v>317</v>
      </c>
      <c r="C297" s="42">
        <f t="shared" si="28"/>
        <v>-31.858407079646017</v>
      </c>
      <c r="D297" s="48"/>
      <c r="E297" s="20">
        <v>27</v>
      </c>
      <c r="F297" s="14">
        <v>8</v>
      </c>
      <c r="G297" s="49">
        <f t="shared" si="29"/>
        <v>237.5</v>
      </c>
      <c r="H297" s="33">
        <f t="shared" si="30"/>
        <v>9.1596838212843909E-2</v>
      </c>
      <c r="I297" s="33">
        <f t="shared" si="31"/>
        <v>3.2428050263477913E-2</v>
      </c>
      <c r="J297" s="20">
        <v>77</v>
      </c>
      <c r="K297" s="14">
        <v>113</v>
      </c>
      <c r="L297" s="49">
        <f t="shared" si="32"/>
        <v>-31.858407079646017</v>
      </c>
      <c r="M297" s="33">
        <f t="shared" si="33"/>
        <v>3.4839106671010242E-2</v>
      </c>
      <c r="N297" s="34">
        <f t="shared" si="34"/>
        <v>4.3012062409360639E-2</v>
      </c>
    </row>
    <row r="298" spans="1:14" hidden="1" outlineLevel="1" x14ac:dyDescent="0.25">
      <c r="A298" s="36"/>
      <c r="B298" s="50" t="s">
        <v>318</v>
      </c>
      <c r="C298" s="42">
        <f t="shared" si="28"/>
        <v>-100</v>
      </c>
      <c r="D298" s="48"/>
      <c r="E298" s="20">
        <v>0</v>
      </c>
      <c r="F298" s="14">
        <v>0</v>
      </c>
      <c r="G298" s="49" t="str">
        <f t="shared" si="29"/>
        <v/>
      </c>
      <c r="H298" s="33" t="str">
        <f t="shared" si="30"/>
        <v/>
      </c>
      <c r="I298" s="33" t="str">
        <f t="shared" si="31"/>
        <v/>
      </c>
      <c r="J298" s="20">
        <v>0</v>
      </c>
      <c r="K298" s="14">
        <v>35</v>
      </c>
      <c r="L298" s="49">
        <f t="shared" si="32"/>
        <v>-100</v>
      </c>
      <c r="M298" s="33" t="str">
        <f t="shared" si="33"/>
        <v/>
      </c>
      <c r="N298" s="34">
        <f t="shared" si="34"/>
        <v>1.3322320215288695E-2</v>
      </c>
    </row>
    <row r="299" spans="1:14" collapsed="1" x14ac:dyDescent="0.25">
      <c r="A299" s="36" t="s">
        <v>319</v>
      </c>
      <c r="B299" s="1" t="s">
        <v>320</v>
      </c>
      <c r="C299" s="42">
        <f t="shared" si="28"/>
        <v>-13.439490445859873</v>
      </c>
      <c r="D299" s="48"/>
      <c r="E299" s="20">
        <v>187</v>
      </c>
      <c r="F299" s="14">
        <v>255</v>
      </c>
      <c r="G299" s="49">
        <f t="shared" si="29"/>
        <v>-26.666666666666668</v>
      </c>
      <c r="H299" s="33">
        <f t="shared" si="30"/>
        <v>0.63439291651117813</v>
      </c>
      <c r="I299" s="33">
        <f t="shared" si="31"/>
        <v>1.0336441021483584</v>
      </c>
      <c r="J299" s="20">
        <v>1359</v>
      </c>
      <c r="K299" s="14">
        <v>1570</v>
      </c>
      <c r="L299" s="49">
        <f t="shared" si="32"/>
        <v>-13.439490445859873</v>
      </c>
      <c r="M299" s="33">
        <f t="shared" si="33"/>
        <v>0.61488760994679115</v>
      </c>
      <c r="N299" s="34">
        <f t="shared" si="34"/>
        <v>0.59760122108580715</v>
      </c>
    </row>
    <row r="300" spans="1:14" hidden="1" outlineLevel="1" x14ac:dyDescent="0.25">
      <c r="A300" s="36"/>
      <c r="B300" s="50" t="s">
        <v>321</v>
      </c>
      <c r="C300" s="42">
        <f t="shared" si="28"/>
        <v>17.630057803468208</v>
      </c>
      <c r="D300" s="48"/>
      <c r="E300" s="20">
        <v>36</v>
      </c>
      <c r="F300" s="14">
        <v>25</v>
      </c>
      <c r="G300" s="49">
        <f t="shared" si="29"/>
        <v>44</v>
      </c>
      <c r="H300" s="33">
        <f t="shared" si="30"/>
        <v>0.12212911761712521</v>
      </c>
      <c r="I300" s="33">
        <f t="shared" si="31"/>
        <v>0.10133765707336846</v>
      </c>
      <c r="J300" s="20">
        <v>407</v>
      </c>
      <c r="K300" s="14">
        <v>346</v>
      </c>
      <c r="L300" s="49">
        <f t="shared" si="32"/>
        <v>17.630057803468208</v>
      </c>
      <c r="M300" s="33">
        <f t="shared" si="33"/>
        <v>0.18414956383248271</v>
      </c>
      <c r="N300" s="34">
        <f t="shared" si="34"/>
        <v>0.13170065127113967</v>
      </c>
    </row>
    <row r="301" spans="1:14" hidden="1" outlineLevel="1" x14ac:dyDescent="0.25">
      <c r="A301" s="36"/>
      <c r="B301" s="50" t="s">
        <v>322</v>
      </c>
      <c r="C301" s="42">
        <f t="shared" si="28"/>
        <v>-2.5236593059936907</v>
      </c>
      <c r="D301" s="48"/>
      <c r="E301" s="20">
        <v>47</v>
      </c>
      <c r="F301" s="14">
        <v>61</v>
      </c>
      <c r="G301" s="49">
        <f t="shared" si="29"/>
        <v>-22.950819672131146</v>
      </c>
      <c r="H301" s="33">
        <f t="shared" si="30"/>
        <v>0.15944634800013568</v>
      </c>
      <c r="I301" s="33">
        <f t="shared" si="31"/>
        <v>0.24726388325901905</v>
      </c>
      <c r="J301" s="20">
        <v>309</v>
      </c>
      <c r="K301" s="14">
        <v>317</v>
      </c>
      <c r="L301" s="49">
        <f t="shared" si="32"/>
        <v>-2.5236593059936907</v>
      </c>
      <c r="M301" s="33">
        <f t="shared" si="33"/>
        <v>0.13980888261483332</v>
      </c>
      <c r="N301" s="34">
        <f t="shared" si="34"/>
        <v>0.12066215737847188</v>
      </c>
    </row>
    <row r="302" spans="1:14" hidden="1" outlineLevel="1" x14ac:dyDescent="0.25">
      <c r="A302" s="36"/>
      <c r="B302" s="50">
        <v>911</v>
      </c>
      <c r="C302" s="42">
        <f t="shared" si="28"/>
        <v>-30.478589420654913</v>
      </c>
      <c r="D302" s="48"/>
      <c r="E302" s="20">
        <v>68</v>
      </c>
      <c r="F302" s="14">
        <v>24</v>
      </c>
      <c r="G302" s="49">
        <f t="shared" si="29"/>
        <v>183.33333333333331</v>
      </c>
      <c r="H302" s="33">
        <f t="shared" si="30"/>
        <v>0.23068833327679208</v>
      </c>
      <c r="I302" s="33">
        <f t="shared" si="31"/>
        <v>9.7284150790433732E-2</v>
      </c>
      <c r="J302" s="20">
        <v>276</v>
      </c>
      <c r="K302" s="14">
        <v>397</v>
      </c>
      <c r="L302" s="49">
        <f t="shared" si="32"/>
        <v>-30.478589420654913</v>
      </c>
      <c r="M302" s="33">
        <f t="shared" si="33"/>
        <v>0.12487783689868606</v>
      </c>
      <c r="N302" s="34">
        <f t="shared" si="34"/>
        <v>0.15111317501341748</v>
      </c>
    </row>
    <row r="303" spans="1:14" hidden="1" outlineLevel="1" x14ac:dyDescent="0.25">
      <c r="A303" s="36"/>
      <c r="B303" s="50" t="s">
        <v>323</v>
      </c>
      <c r="C303" s="42">
        <f t="shared" si="28"/>
        <v>-32.258064516129032</v>
      </c>
      <c r="D303" s="48"/>
      <c r="E303" s="20">
        <v>27</v>
      </c>
      <c r="F303" s="14">
        <v>122</v>
      </c>
      <c r="G303" s="49">
        <f t="shared" si="29"/>
        <v>-77.868852459016395</v>
      </c>
      <c r="H303" s="33">
        <f t="shared" si="30"/>
        <v>9.1596838212843909E-2</v>
      </c>
      <c r="I303" s="33">
        <f t="shared" si="31"/>
        <v>0.49452776651803809</v>
      </c>
      <c r="J303" s="20">
        <v>231</v>
      </c>
      <c r="K303" s="14">
        <v>341</v>
      </c>
      <c r="L303" s="49">
        <f t="shared" si="32"/>
        <v>-32.258064516129032</v>
      </c>
      <c r="M303" s="33">
        <f t="shared" si="33"/>
        <v>0.10451732001303073</v>
      </c>
      <c r="N303" s="34">
        <f t="shared" si="34"/>
        <v>0.12979746266895556</v>
      </c>
    </row>
    <row r="304" spans="1:14" hidden="1" outlineLevel="1" x14ac:dyDescent="0.25">
      <c r="A304" s="36"/>
      <c r="B304" s="50">
        <v>718</v>
      </c>
      <c r="C304" s="42">
        <f t="shared" si="28"/>
        <v>-19.526627218934912</v>
      </c>
      <c r="D304" s="48"/>
      <c r="E304" s="20">
        <v>9</v>
      </c>
      <c r="F304" s="14">
        <v>23</v>
      </c>
      <c r="G304" s="49">
        <f t="shared" si="29"/>
        <v>-60.869565217391312</v>
      </c>
      <c r="H304" s="33">
        <f t="shared" si="30"/>
        <v>3.0532279404281302E-2</v>
      </c>
      <c r="I304" s="33">
        <f t="shared" si="31"/>
        <v>9.3230644507498989E-2</v>
      </c>
      <c r="J304" s="20">
        <v>136</v>
      </c>
      <c r="K304" s="14">
        <v>169</v>
      </c>
      <c r="L304" s="49">
        <f t="shared" si="32"/>
        <v>-19.526627218934912</v>
      </c>
      <c r="M304" s="33">
        <f t="shared" si="33"/>
        <v>6.1534006587758344E-2</v>
      </c>
      <c r="N304" s="34">
        <f t="shared" si="34"/>
        <v>6.4327774753822564E-2</v>
      </c>
    </row>
    <row r="305" spans="1:14" collapsed="1" x14ac:dyDescent="0.25">
      <c r="A305" s="36" t="s">
        <v>324</v>
      </c>
      <c r="B305" s="1" t="s">
        <v>325</v>
      </c>
      <c r="C305" s="42">
        <f t="shared" si="28"/>
        <v>10.545129579982127</v>
      </c>
      <c r="D305" s="48"/>
      <c r="E305" s="20">
        <v>188</v>
      </c>
      <c r="F305" s="14">
        <v>144</v>
      </c>
      <c r="G305" s="49">
        <f t="shared" si="29"/>
        <v>30.555555555555557</v>
      </c>
      <c r="H305" s="33">
        <f t="shared" si="30"/>
        <v>0.63778539200054274</v>
      </c>
      <c r="I305" s="33">
        <f t="shared" si="31"/>
        <v>0.58370490474260239</v>
      </c>
      <c r="J305" s="20">
        <v>1237</v>
      </c>
      <c r="K305" s="14">
        <v>1119</v>
      </c>
      <c r="L305" s="49">
        <f t="shared" si="32"/>
        <v>10.545129579982127</v>
      </c>
      <c r="M305" s="33">
        <f t="shared" si="33"/>
        <v>0.55968798639012562</v>
      </c>
      <c r="N305" s="34">
        <f t="shared" si="34"/>
        <v>0.42593360916880141</v>
      </c>
    </row>
    <row r="306" spans="1:14" hidden="1" outlineLevel="1" x14ac:dyDescent="0.25">
      <c r="A306" s="36"/>
      <c r="B306" s="50" t="s">
        <v>325</v>
      </c>
      <c r="C306" s="42">
        <f t="shared" si="28"/>
        <v>301.53846153846155</v>
      </c>
      <c r="D306" s="48"/>
      <c r="E306" s="20">
        <v>79</v>
      </c>
      <c r="F306" s="14">
        <v>12</v>
      </c>
      <c r="G306" s="49">
        <f t="shared" si="29"/>
        <v>558.33333333333326</v>
      </c>
      <c r="H306" s="33">
        <f t="shared" si="30"/>
        <v>0.2680055636598026</v>
      </c>
      <c r="I306" s="33">
        <f t="shared" si="31"/>
        <v>4.8642075395216866E-2</v>
      </c>
      <c r="J306" s="20">
        <v>522</v>
      </c>
      <c r="K306" s="14">
        <v>130</v>
      </c>
      <c r="L306" s="49">
        <f t="shared" si="32"/>
        <v>301.53846153846155</v>
      </c>
      <c r="M306" s="33">
        <f t="shared" si="33"/>
        <v>0.23618199587360192</v>
      </c>
      <c r="N306" s="34">
        <f t="shared" si="34"/>
        <v>4.9482903656786585E-2</v>
      </c>
    </row>
    <row r="307" spans="1:14" hidden="1" outlineLevel="1" x14ac:dyDescent="0.25">
      <c r="A307" s="36"/>
      <c r="B307" s="50" t="s">
        <v>326</v>
      </c>
      <c r="C307" s="42">
        <f t="shared" si="28"/>
        <v>-24.782608695652176</v>
      </c>
      <c r="D307" s="48"/>
      <c r="E307" s="20">
        <v>85</v>
      </c>
      <c r="F307" s="14">
        <v>86</v>
      </c>
      <c r="G307" s="49">
        <f t="shared" si="29"/>
        <v>-1.1627906976744187</v>
      </c>
      <c r="H307" s="33">
        <f t="shared" si="30"/>
        <v>0.2883604165959901</v>
      </c>
      <c r="I307" s="33">
        <f t="shared" si="31"/>
        <v>0.34860154033238749</v>
      </c>
      <c r="J307" s="20">
        <v>519</v>
      </c>
      <c r="K307" s="14">
        <v>690</v>
      </c>
      <c r="L307" s="49">
        <f t="shared" si="32"/>
        <v>-24.782608695652176</v>
      </c>
      <c r="M307" s="33">
        <f t="shared" si="33"/>
        <v>0.2348246280812249</v>
      </c>
      <c r="N307" s="34">
        <f t="shared" si="34"/>
        <v>0.26264002710140566</v>
      </c>
    </row>
    <row r="308" spans="1:14" hidden="1" outlineLevel="1" x14ac:dyDescent="0.25">
      <c r="A308" s="36"/>
      <c r="B308" s="50" t="s">
        <v>327</v>
      </c>
      <c r="C308" s="42">
        <f t="shared" si="28"/>
        <v>-25.510204081632654</v>
      </c>
      <c r="D308" s="48"/>
      <c r="E308" s="20">
        <v>20</v>
      </c>
      <c r="F308" s="14">
        <v>27</v>
      </c>
      <c r="G308" s="49">
        <f t="shared" si="29"/>
        <v>-25.925925925925924</v>
      </c>
      <c r="H308" s="33">
        <f t="shared" si="30"/>
        <v>6.784950978729179E-2</v>
      </c>
      <c r="I308" s="33">
        <f t="shared" si="31"/>
        <v>0.10944466963923793</v>
      </c>
      <c r="J308" s="20">
        <v>146</v>
      </c>
      <c r="K308" s="14">
        <v>196</v>
      </c>
      <c r="L308" s="49">
        <f t="shared" si="32"/>
        <v>-25.510204081632654</v>
      </c>
      <c r="M308" s="33">
        <f t="shared" si="33"/>
        <v>6.6058565895681765E-2</v>
      </c>
      <c r="N308" s="34">
        <f t="shared" si="34"/>
        <v>7.4604993205616685E-2</v>
      </c>
    </row>
    <row r="309" spans="1:14" hidden="1" outlineLevel="1" x14ac:dyDescent="0.25">
      <c r="A309" s="36"/>
      <c r="B309" s="50" t="s">
        <v>328</v>
      </c>
      <c r="C309" s="42">
        <f t="shared" si="28"/>
        <v>-51.456310679611647</v>
      </c>
      <c r="D309" s="48"/>
      <c r="E309" s="20">
        <v>4</v>
      </c>
      <c r="F309" s="14">
        <v>19</v>
      </c>
      <c r="G309" s="49">
        <f t="shared" si="29"/>
        <v>-78.94736842105263</v>
      </c>
      <c r="H309" s="33">
        <f t="shared" si="30"/>
        <v>1.3569901957458358E-2</v>
      </c>
      <c r="I309" s="33">
        <f t="shared" si="31"/>
        <v>7.7016619375760029E-2</v>
      </c>
      <c r="J309" s="20">
        <v>50</v>
      </c>
      <c r="K309" s="14">
        <v>103</v>
      </c>
      <c r="L309" s="49">
        <f t="shared" si="32"/>
        <v>-51.456310679611647</v>
      </c>
      <c r="M309" s="33">
        <f t="shared" si="33"/>
        <v>2.2622796539617039E-2</v>
      </c>
      <c r="N309" s="34">
        <f t="shared" si="34"/>
        <v>3.9205685204992444E-2</v>
      </c>
    </row>
    <row r="310" spans="1:14" collapsed="1" x14ac:dyDescent="0.25">
      <c r="A310" s="36" t="s">
        <v>329</v>
      </c>
      <c r="B310" s="1" t="s">
        <v>330</v>
      </c>
      <c r="C310" s="42">
        <f t="shared" si="28"/>
        <v>252.51798561151077</v>
      </c>
      <c r="D310" s="48"/>
      <c r="E310" s="20">
        <v>73</v>
      </c>
      <c r="F310" s="14">
        <v>18</v>
      </c>
      <c r="G310" s="49">
        <f t="shared" si="29"/>
        <v>305.55555555555554</v>
      </c>
      <c r="H310" s="33">
        <f t="shared" si="30"/>
        <v>0.24765071072361503</v>
      </c>
      <c r="I310" s="33">
        <f t="shared" si="31"/>
        <v>7.2963113092825299E-2</v>
      </c>
      <c r="J310" s="20">
        <v>980</v>
      </c>
      <c r="K310" s="14">
        <v>278</v>
      </c>
      <c r="L310" s="49">
        <f t="shared" si="32"/>
        <v>252.51798561151077</v>
      </c>
      <c r="M310" s="33">
        <f t="shared" si="33"/>
        <v>0.44340681217649403</v>
      </c>
      <c r="N310" s="34">
        <f t="shared" si="34"/>
        <v>0.10581728628143593</v>
      </c>
    </row>
    <row r="311" spans="1:14" hidden="1" outlineLevel="1" x14ac:dyDescent="0.25">
      <c r="A311" s="36"/>
      <c r="B311" s="50" t="s">
        <v>331</v>
      </c>
      <c r="C311" s="42">
        <f t="shared" si="28"/>
        <v>680.95238095238096</v>
      </c>
      <c r="D311" s="48"/>
      <c r="E311" s="20">
        <v>22</v>
      </c>
      <c r="F311" s="14">
        <v>5</v>
      </c>
      <c r="G311" s="49">
        <f t="shared" si="29"/>
        <v>340</v>
      </c>
      <c r="H311" s="33">
        <f t="shared" si="30"/>
        <v>7.4634460766020955E-2</v>
      </c>
      <c r="I311" s="33">
        <f t="shared" si="31"/>
        <v>2.0267531414673693E-2</v>
      </c>
      <c r="J311" s="20">
        <v>328</v>
      </c>
      <c r="K311" s="14">
        <v>42</v>
      </c>
      <c r="L311" s="49">
        <f t="shared" si="32"/>
        <v>680.95238095238096</v>
      </c>
      <c r="M311" s="33">
        <f t="shared" si="33"/>
        <v>0.14840554529988781</v>
      </c>
      <c r="N311" s="34">
        <f t="shared" si="34"/>
        <v>1.5986784258346431E-2</v>
      </c>
    </row>
    <row r="312" spans="1:14" hidden="1" outlineLevel="1" x14ac:dyDescent="0.25">
      <c r="A312" s="36"/>
      <c r="B312" s="50" t="s">
        <v>332</v>
      </c>
      <c r="C312" s="42">
        <f t="shared" si="28"/>
        <v>237.97468354430379</v>
      </c>
      <c r="D312" s="48"/>
      <c r="E312" s="20">
        <v>20</v>
      </c>
      <c r="F312" s="14">
        <v>7</v>
      </c>
      <c r="G312" s="49">
        <f t="shared" si="29"/>
        <v>185.71428571428572</v>
      </c>
      <c r="H312" s="33">
        <f t="shared" si="30"/>
        <v>6.784950978729179E-2</v>
      </c>
      <c r="I312" s="33">
        <f t="shared" si="31"/>
        <v>2.8374543980543166E-2</v>
      </c>
      <c r="J312" s="20">
        <v>267</v>
      </c>
      <c r="K312" s="14">
        <v>79</v>
      </c>
      <c r="L312" s="49">
        <f t="shared" si="32"/>
        <v>237.97468354430379</v>
      </c>
      <c r="M312" s="33">
        <f t="shared" si="33"/>
        <v>0.12080573352155499</v>
      </c>
      <c r="N312" s="34">
        <f t="shared" si="34"/>
        <v>3.0070379914508765E-2</v>
      </c>
    </row>
    <row r="313" spans="1:14" hidden="1" outlineLevel="1" x14ac:dyDescent="0.25">
      <c r="A313" s="36"/>
      <c r="B313" s="50" t="s">
        <v>333</v>
      </c>
      <c r="C313" s="42">
        <f t="shared" si="28"/>
        <v>111.26760563380283</v>
      </c>
      <c r="D313" s="48"/>
      <c r="E313" s="20">
        <v>10</v>
      </c>
      <c r="F313" s="14">
        <v>1</v>
      </c>
      <c r="G313" s="49">
        <f t="shared" si="29"/>
        <v>900</v>
      </c>
      <c r="H313" s="33">
        <f t="shared" si="30"/>
        <v>3.3924754893645895E-2</v>
      </c>
      <c r="I313" s="33">
        <f t="shared" si="31"/>
        <v>4.0535062829347391E-3</v>
      </c>
      <c r="J313" s="20">
        <v>150</v>
      </c>
      <c r="K313" s="14">
        <v>71</v>
      </c>
      <c r="L313" s="49">
        <f t="shared" si="32"/>
        <v>111.26760563380283</v>
      </c>
      <c r="M313" s="33">
        <f t="shared" si="33"/>
        <v>6.7868389618851124E-2</v>
      </c>
      <c r="N313" s="34">
        <f t="shared" si="34"/>
        <v>2.7025278151014208E-2</v>
      </c>
    </row>
    <row r="314" spans="1:14" hidden="1" outlineLevel="1" x14ac:dyDescent="0.25">
      <c r="A314" s="36"/>
      <c r="B314" s="50" t="s">
        <v>334</v>
      </c>
      <c r="C314" s="42">
        <f t="shared" si="28"/>
        <v>1390</v>
      </c>
      <c r="D314" s="48"/>
      <c r="E314" s="20">
        <v>11</v>
      </c>
      <c r="F314" s="14">
        <v>1</v>
      </c>
      <c r="G314" s="49">
        <f t="shared" si="29"/>
        <v>1000</v>
      </c>
      <c r="H314" s="33">
        <f t="shared" si="30"/>
        <v>3.7317230383010477E-2</v>
      </c>
      <c r="I314" s="33">
        <f t="shared" si="31"/>
        <v>4.0535062829347391E-3</v>
      </c>
      <c r="J314" s="20">
        <v>149</v>
      </c>
      <c r="K314" s="14">
        <v>10</v>
      </c>
      <c r="L314" s="49">
        <f t="shared" si="32"/>
        <v>1390</v>
      </c>
      <c r="M314" s="33">
        <f t="shared" si="33"/>
        <v>6.7415933688058774E-2</v>
      </c>
      <c r="N314" s="34">
        <f t="shared" si="34"/>
        <v>3.8063772043681987E-3</v>
      </c>
    </row>
    <row r="315" spans="1:14" hidden="1" outlineLevel="1" x14ac:dyDescent="0.25">
      <c r="A315" s="36"/>
      <c r="B315" s="50" t="s">
        <v>335</v>
      </c>
      <c r="C315" s="42">
        <f t="shared" si="28"/>
        <v>7.3529411764705888</v>
      </c>
      <c r="D315" s="48"/>
      <c r="E315" s="20">
        <v>8</v>
      </c>
      <c r="F315" s="14">
        <v>4</v>
      </c>
      <c r="G315" s="49">
        <f t="shared" si="29"/>
        <v>100</v>
      </c>
      <c r="H315" s="33">
        <f t="shared" si="30"/>
        <v>2.7139803914916716E-2</v>
      </c>
      <c r="I315" s="33">
        <f t="shared" si="31"/>
        <v>1.6214025131738957E-2</v>
      </c>
      <c r="J315" s="20">
        <v>73</v>
      </c>
      <c r="K315" s="14">
        <v>68</v>
      </c>
      <c r="L315" s="49">
        <f t="shared" si="32"/>
        <v>7.3529411764705888</v>
      </c>
      <c r="M315" s="33">
        <f t="shared" si="33"/>
        <v>3.3029282947840882E-2</v>
      </c>
      <c r="N315" s="34">
        <f t="shared" si="34"/>
        <v>2.5883364989703748E-2</v>
      </c>
    </row>
    <row r="316" spans="1:14" hidden="1" outlineLevel="1" x14ac:dyDescent="0.25">
      <c r="A316" s="36"/>
      <c r="B316" s="50" t="s">
        <v>336</v>
      </c>
      <c r="C316" s="42" t="str">
        <f t="shared" si="28"/>
        <v/>
      </c>
      <c r="D316" s="48"/>
      <c r="E316" s="20">
        <v>1</v>
      </c>
      <c r="F316" s="14">
        <v>0</v>
      </c>
      <c r="G316" s="49" t="str">
        <f t="shared" si="29"/>
        <v/>
      </c>
      <c r="H316" s="33">
        <f t="shared" si="30"/>
        <v>3.3924754893645895E-3</v>
      </c>
      <c r="I316" s="33" t="str">
        <f t="shared" si="31"/>
        <v/>
      </c>
      <c r="J316" s="20">
        <v>9</v>
      </c>
      <c r="K316" s="14">
        <v>0</v>
      </c>
      <c r="L316" s="49" t="str">
        <f t="shared" si="32"/>
        <v/>
      </c>
      <c r="M316" s="33">
        <f t="shared" si="33"/>
        <v>4.0721033771310674E-3</v>
      </c>
      <c r="N316" s="34" t="str">
        <f t="shared" si="34"/>
        <v/>
      </c>
    </row>
    <row r="317" spans="1:14" hidden="1" outlineLevel="1" x14ac:dyDescent="0.25">
      <c r="A317" s="36"/>
      <c r="B317" s="50" t="s">
        <v>337</v>
      </c>
      <c r="C317" s="42">
        <f t="shared" si="28"/>
        <v>-50</v>
      </c>
      <c r="D317" s="48"/>
      <c r="E317" s="20">
        <v>1</v>
      </c>
      <c r="F317" s="14">
        <v>0</v>
      </c>
      <c r="G317" s="49" t="str">
        <f t="shared" si="29"/>
        <v/>
      </c>
      <c r="H317" s="33">
        <f t="shared" si="30"/>
        <v>3.3924754893645895E-3</v>
      </c>
      <c r="I317" s="33" t="str">
        <f t="shared" si="31"/>
        <v/>
      </c>
      <c r="J317" s="20">
        <v>4</v>
      </c>
      <c r="K317" s="14">
        <v>8</v>
      </c>
      <c r="L317" s="49">
        <f t="shared" si="32"/>
        <v>-50</v>
      </c>
      <c r="M317" s="33">
        <f t="shared" si="33"/>
        <v>1.8098237231693633E-3</v>
      </c>
      <c r="N317" s="34">
        <f t="shared" si="34"/>
        <v>3.045101763494559E-3</v>
      </c>
    </row>
    <row r="318" spans="1:14" collapsed="1" x14ac:dyDescent="0.25">
      <c r="A318" s="36" t="s">
        <v>338</v>
      </c>
      <c r="B318" s="1" t="s">
        <v>339</v>
      </c>
      <c r="C318" s="42">
        <f t="shared" si="28"/>
        <v>-0.44117647058823528</v>
      </c>
      <c r="D318" s="48"/>
      <c r="E318" s="20">
        <v>106</v>
      </c>
      <c r="F318" s="14">
        <v>66</v>
      </c>
      <c r="G318" s="49">
        <f t="shared" si="29"/>
        <v>60.606060606060609</v>
      </c>
      <c r="H318" s="33">
        <f t="shared" si="30"/>
        <v>0.35960240187264647</v>
      </c>
      <c r="I318" s="33">
        <f t="shared" si="31"/>
        <v>0.26753141467369274</v>
      </c>
      <c r="J318" s="20">
        <v>677</v>
      </c>
      <c r="K318" s="14">
        <v>680</v>
      </c>
      <c r="L318" s="49">
        <f t="shared" si="32"/>
        <v>-0.44117647058823528</v>
      </c>
      <c r="M318" s="33">
        <f t="shared" si="33"/>
        <v>0.30631266514641475</v>
      </c>
      <c r="N318" s="34">
        <f t="shared" si="34"/>
        <v>0.2588336498970375</v>
      </c>
    </row>
    <row r="319" spans="1:14" hidden="1" outlineLevel="1" x14ac:dyDescent="0.25">
      <c r="A319" s="36"/>
      <c r="B319" s="50" t="s">
        <v>340</v>
      </c>
      <c r="C319" s="42">
        <f t="shared" si="28"/>
        <v>-16.569767441860463</v>
      </c>
      <c r="D319" s="48"/>
      <c r="E319" s="20">
        <v>31</v>
      </c>
      <c r="F319" s="14">
        <v>23</v>
      </c>
      <c r="G319" s="49">
        <f t="shared" si="29"/>
        <v>34.782608695652172</v>
      </c>
      <c r="H319" s="33">
        <f t="shared" si="30"/>
        <v>0.10516674017030227</v>
      </c>
      <c r="I319" s="33">
        <f t="shared" si="31"/>
        <v>9.3230644507498989E-2</v>
      </c>
      <c r="J319" s="20">
        <v>287</v>
      </c>
      <c r="K319" s="14">
        <v>344</v>
      </c>
      <c r="L319" s="49">
        <f t="shared" si="32"/>
        <v>-16.569767441860463</v>
      </c>
      <c r="M319" s="33">
        <f t="shared" si="33"/>
        <v>0.12985485213740183</v>
      </c>
      <c r="N319" s="34">
        <f t="shared" si="34"/>
        <v>0.13093937583026602</v>
      </c>
    </row>
    <row r="320" spans="1:14" hidden="1" outlineLevel="1" x14ac:dyDescent="0.25">
      <c r="A320" s="36"/>
      <c r="B320" s="50" t="s">
        <v>341</v>
      </c>
      <c r="C320" s="42">
        <f t="shared" si="28"/>
        <v>47.747747747747752</v>
      </c>
      <c r="D320" s="48"/>
      <c r="E320" s="20">
        <v>21</v>
      </c>
      <c r="F320" s="14">
        <v>26</v>
      </c>
      <c r="G320" s="49">
        <f t="shared" si="29"/>
        <v>-19.230769230769234</v>
      </c>
      <c r="H320" s="33">
        <f t="shared" si="30"/>
        <v>7.1241985276656386E-2</v>
      </c>
      <c r="I320" s="33">
        <f t="shared" si="31"/>
        <v>0.10539116335630319</v>
      </c>
      <c r="J320" s="20">
        <v>164</v>
      </c>
      <c r="K320" s="14">
        <v>111</v>
      </c>
      <c r="L320" s="49">
        <f t="shared" si="32"/>
        <v>47.747747747747752</v>
      </c>
      <c r="M320" s="33">
        <f t="shared" si="33"/>
        <v>7.4202772649943904E-2</v>
      </c>
      <c r="N320" s="34">
        <f t="shared" si="34"/>
        <v>4.2250786968487004E-2</v>
      </c>
    </row>
    <row r="321" spans="1:14" hidden="1" outlineLevel="1" x14ac:dyDescent="0.25">
      <c r="A321" s="36"/>
      <c r="B321" s="50" t="s">
        <v>342</v>
      </c>
      <c r="C321" s="42">
        <f t="shared" si="28"/>
        <v>57.142857142857139</v>
      </c>
      <c r="D321" s="48"/>
      <c r="E321" s="20">
        <v>28</v>
      </c>
      <c r="F321" s="14">
        <v>3</v>
      </c>
      <c r="G321" s="49">
        <f t="shared" si="29"/>
        <v>833.33333333333337</v>
      </c>
      <c r="H321" s="33">
        <f t="shared" si="30"/>
        <v>9.4989313702208505E-2</v>
      </c>
      <c r="I321" s="33">
        <f t="shared" si="31"/>
        <v>1.2160518848804217E-2</v>
      </c>
      <c r="J321" s="20">
        <v>99</v>
      </c>
      <c r="K321" s="14">
        <v>63</v>
      </c>
      <c r="L321" s="49">
        <f t="shared" si="32"/>
        <v>57.142857142857139</v>
      </c>
      <c r="M321" s="33">
        <f t="shared" si="33"/>
        <v>4.4793137148441742E-2</v>
      </c>
      <c r="N321" s="34">
        <f t="shared" si="34"/>
        <v>2.3980176387519651E-2</v>
      </c>
    </row>
    <row r="322" spans="1:14" hidden="1" outlineLevel="1" x14ac:dyDescent="0.25">
      <c r="A322" s="36"/>
      <c r="B322" s="50" t="s">
        <v>343</v>
      </c>
      <c r="C322" s="42">
        <f t="shared" si="28"/>
        <v>-29.268292682926827</v>
      </c>
      <c r="D322" s="48"/>
      <c r="E322" s="20">
        <v>8</v>
      </c>
      <c r="F322" s="14">
        <v>8</v>
      </c>
      <c r="G322" s="49">
        <f t="shared" si="29"/>
        <v>0</v>
      </c>
      <c r="H322" s="33">
        <f t="shared" si="30"/>
        <v>2.7139803914916716E-2</v>
      </c>
      <c r="I322" s="33">
        <f t="shared" si="31"/>
        <v>3.2428050263477913E-2</v>
      </c>
      <c r="J322" s="20">
        <v>87</v>
      </c>
      <c r="K322" s="14">
        <v>123</v>
      </c>
      <c r="L322" s="49">
        <f t="shared" si="32"/>
        <v>-29.268292682926827</v>
      </c>
      <c r="M322" s="33">
        <f t="shared" si="33"/>
        <v>3.9363665978933648E-2</v>
      </c>
      <c r="N322" s="34">
        <f t="shared" si="34"/>
        <v>4.6818439613728842E-2</v>
      </c>
    </row>
    <row r="323" spans="1:14" hidden="1" outlineLevel="1" x14ac:dyDescent="0.25">
      <c r="A323" s="36"/>
      <c r="B323" s="50" t="s">
        <v>344</v>
      </c>
      <c r="C323" s="42">
        <f t="shared" si="28"/>
        <v>2.5641025641025639</v>
      </c>
      <c r="D323" s="48"/>
      <c r="E323" s="20">
        <v>18</v>
      </c>
      <c r="F323" s="14">
        <v>6</v>
      </c>
      <c r="G323" s="49">
        <f t="shared" si="29"/>
        <v>200</v>
      </c>
      <c r="H323" s="33">
        <f t="shared" si="30"/>
        <v>6.1064558808562604E-2</v>
      </c>
      <c r="I323" s="33">
        <f t="shared" si="31"/>
        <v>2.4321037697608433E-2</v>
      </c>
      <c r="J323" s="20">
        <v>40</v>
      </c>
      <c r="K323" s="14">
        <v>39</v>
      </c>
      <c r="L323" s="49">
        <f t="shared" si="32"/>
        <v>2.5641025641025639</v>
      </c>
      <c r="M323" s="33">
        <f t="shared" si="33"/>
        <v>1.8098237231693633E-2</v>
      </c>
      <c r="N323" s="34">
        <f t="shared" si="34"/>
        <v>1.4844871097035974E-2</v>
      </c>
    </row>
    <row r="324" spans="1:14" collapsed="1" x14ac:dyDescent="0.25">
      <c r="A324" s="36" t="s">
        <v>345</v>
      </c>
      <c r="B324" s="1" t="s">
        <v>346</v>
      </c>
      <c r="C324" s="42">
        <f t="shared" si="28"/>
        <v>58.112094395280231</v>
      </c>
      <c r="D324" s="48"/>
      <c r="E324" s="20">
        <v>78</v>
      </c>
      <c r="F324" s="14">
        <v>34</v>
      </c>
      <c r="G324" s="49">
        <f t="shared" si="29"/>
        <v>129.41176470588235</v>
      </c>
      <c r="H324" s="33">
        <f t="shared" si="30"/>
        <v>0.26461308817043794</v>
      </c>
      <c r="I324" s="33">
        <f t="shared" si="31"/>
        <v>0.13781921361978111</v>
      </c>
      <c r="J324" s="20">
        <v>536</v>
      </c>
      <c r="K324" s="14">
        <v>339</v>
      </c>
      <c r="L324" s="49">
        <f t="shared" si="32"/>
        <v>58.112094395280231</v>
      </c>
      <c r="M324" s="33">
        <f t="shared" si="33"/>
        <v>0.24251637890469468</v>
      </c>
      <c r="N324" s="34">
        <f t="shared" si="34"/>
        <v>0.12903618722808194</v>
      </c>
    </row>
    <row r="325" spans="1:14" hidden="1" outlineLevel="1" x14ac:dyDescent="0.25">
      <c r="A325" s="36"/>
      <c r="B325" s="50" t="s">
        <v>347</v>
      </c>
      <c r="C325" s="42">
        <f t="shared" si="28"/>
        <v>47.712418300653596</v>
      </c>
      <c r="D325" s="48"/>
      <c r="E325" s="20">
        <v>48</v>
      </c>
      <c r="F325" s="14">
        <v>21</v>
      </c>
      <c r="G325" s="49">
        <f t="shared" si="29"/>
        <v>128.57142857142858</v>
      </c>
      <c r="H325" s="33">
        <f t="shared" si="30"/>
        <v>0.1628388234895003</v>
      </c>
      <c r="I325" s="33">
        <f t="shared" si="31"/>
        <v>8.5123631941629502E-2</v>
      </c>
      <c r="J325" s="20">
        <v>226</v>
      </c>
      <c r="K325" s="14">
        <v>153</v>
      </c>
      <c r="L325" s="49">
        <f t="shared" si="32"/>
        <v>47.712418300653596</v>
      </c>
      <c r="M325" s="33">
        <f t="shared" si="33"/>
        <v>0.10225504035906903</v>
      </c>
      <c r="N325" s="34">
        <f t="shared" si="34"/>
        <v>5.8237571226833436E-2</v>
      </c>
    </row>
    <row r="326" spans="1:14" hidden="1" outlineLevel="1" x14ac:dyDescent="0.25">
      <c r="A326" s="36"/>
      <c r="B326" s="50" t="s">
        <v>348</v>
      </c>
      <c r="C326" s="42">
        <f t="shared" si="28"/>
        <v>228.84615384615384</v>
      </c>
      <c r="D326" s="48"/>
      <c r="E326" s="20">
        <v>15</v>
      </c>
      <c r="F326" s="14">
        <v>6</v>
      </c>
      <c r="G326" s="49">
        <f t="shared" si="29"/>
        <v>150</v>
      </c>
      <c r="H326" s="33">
        <f t="shared" si="30"/>
        <v>5.0887132340468835E-2</v>
      </c>
      <c r="I326" s="33">
        <f t="shared" si="31"/>
        <v>2.4321037697608433E-2</v>
      </c>
      <c r="J326" s="20">
        <v>171</v>
      </c>
      <c r="K326" s="14">
        <v>52</v>
      </c>
      <c r="L326" s="49">
        <f t="shared" si="32"/>
        <v>228.84615384615384</v>
      </c>
      <c r="M326" s="33">
        <f t="shared" si="33"/>
        <v>7.7369964165490274E-2</v>
      </c>
      <c r="N326" s="34">
        <f t="shared" si="34"/>
        <v>1.9793161462714631E-2</v>
      </c>
    </row>
    <row r="327" spans="1:14" hidden="1" outlineLevel="1" x14ac:dyDescent="0.25">
      <c r="A327" s="36"/>
      <c r="B327" s="50" t="s">
        <v>349</v>
      </c>
      <c r="C327" s="42">
        <f t="shared" si="28"/>
        <v>57.377049180327866</v>
      </c>
      <c r="D327" s="48"/>
      <c r="E327" s="20">
        <v>9</v>
      </c>
      <c r="F327" s="14">
        <v>3</v>
      </c>
      <c r="G327" s="49">
        <f t="shared" si="29"/>
        <v>200</v>
      </c>
      <c r="H327" s="33">
        <f t="shared" si="30"/>
        <v>3.0532279404281302E-2</v>
      </c>
      <c r="I327" s="33">
        <f t="shared" si="31"/>
        <v>1.2160518848804217E-2</v>
      </c>
      <c r="J327" s="20">
        <v>96</v>
      </c>
      <c r="K327" s="14">
        <v>61</v>
      </c>
      <c r="L327" s="49">
        <f t="shared" si="32"/>
        <v>57.377049180327866</v>
      </c>
      <c r="M327" s="33">
        <f t="shared" si="33"/>
        <v>4.3435769356064718E-2</v>
      </c>
      <c r="N327" s="34">
        <f t="shared" si="34"/>
        <v>2.3218900946646012E-2</v>
      </c>
    </row>
    <row r="328" spans="1:14" hidden="1" outlineLevel="1" x14ac:dyDescent="0.25">
      <c r="A328" s="36"/>
      <c r="B328" s="50" t="s">
        <v>350</v>
      </c>
      <c r="C328" s="42">
        <f t="shared" si="28"/>
        <v>-41.095890410958901</v>
      </c>
      <c r="D328" s="48"/>
      <c r="E328" s="20">
        <v>6</v>
      </c>
      <c r="F328" s="14">
        <v>4</v>
      </c>
      <c r="G328" s="49">
        <f t="shared" si="29"/>
        <v>50</v>
      </c>
      <c r="H328" s="33">
        <f t="shared" si="30"/>
        <v>2.0354852936187537E-2</v>
      </c>
      <c r="I328" s="33">
        <f t="shared" si="31"/>
        <v>1.6214025131738957E-2</v>
      </c>
      <c r="J328" s="20">
        <v>43</v>
      </c>
      <c r="K328" s="14">
        <v>73</v>
      </c>
      <c r="L328" s="49">
        <f t="shared" si="32"/>
        <v>-41.095890410958901</v>
      </c>
      <c r="M328" s="33">
        <f t="shared" si="33"/>
        <v>1.9455605024070656E-2</v>
      </c>
      <c r="N328" s="34">
        <f t="shared" si="34"/>
        <v>2.7786553591887846E-2</v>
      </c>
    </row>
    <row r="329" spans="1:14" collapsed="1" x14ac:dyDescent="0.25">
      <c r="A329" s="36" t="s">
        <v>351</v>
      </c>
      <c r="B329" s="1" t="s">
        <v>352</v>
      </c>
      <c r="C329" s="42">
        <f t="shared" si="28"/>
        <v>-52.883435582822081</v>
      </c>
      <c r="D329" s="48"/>
      <c r="E329" s="20">
        <v>64</v>
      </c>
      <c r="F329" s="14">
        <v>16</v>
      </c>
      <c r="G329" s="49">
        <f t="shared" si="29"/>
        <v>300</v>
      </c>
      <c r="H329" s="33">
        <f t="shared" si="30"/>
        <v>0.21711843131933373</v>
      </c>
      <c r="I329" s="33">
        <f t="shared" si="31"/>
        <v>6.4856100526955826E-2</v>
      </c>
      <c r="J329" s="20">
        <v>384</v>
      </c>
      <c r="K329" s="14">
        <v>815</v>
      </c>
      <c r="L329" s="49">
        <f t="shared" si="32"/>
        <v>-52.883435582822081</v>
      </c>
      <c r="M329" s="33">
        <f t="shared" si="33"/>
        <v>0.17374307742425887</v>
      </c>
      <c r="N329" s="34">
        <f t="shared" si="34"/>
        <v>0.31021974215600817</v>
      </c>
    </row>
    <row r="330" spans="1:14" hidden="1" outlineLevel="1" x14ac:dyDescent="0.25">
      <c r="A330" s="36"/>
      <c r="B330" s="50" t="s">
        <v>353</v>
      </c>
      <c r="C330" s="42">
        <f t="shared" ref="C330:C392" si="35">IF(K330=0,"",SUM(((J330-K330)/K330)*100))</f>
        <v>-33.445945945945951</v>
      </c>
      <c r="D330" s="48"/>
      <c r="E330" s="20">
        <v>33</v>
      </c>
      <c r="F330" s="14">
        <v>12</v>
      </c>
      <c r="G330" s="49">
        <f t="shared" ref="G330:G393" si="36">IF(F330=0,"",SUM(((E330-F330)/F330)*100))</f>
        <v>175</v>
      </c>
      <c r="H330" s="33">
        <f t="shared" ref="H330:H392" si="37">IF(E330=0,"",SUM((E330/CntPeriod)*100))</f>
        <v>0.11195169114903145</v>
      </c>
      <c r="I330" s="33">
        <f t="shared" ref="I330:I392" si="38">IF(F330=0,"",SUM((F330/CntPeriodPrevYear)*100))</f>
        <v>4.8642075395216866E-2</v>
      </c>
      <c r="J330" s="20">
        <v>197</v>
      </c>
      <c r="K330" s="14">
        <v>296</v>
      </c>
      <c r="L330" s="49">
        <f t="shared" ref="L330:L393" si="39">IF(K330=0,"",SUM(((J330-K330)/K330)*100))</f>
        <v>-33.445945945945951</v>
      </c>
      <c r="M330" s="33">
        <f t="shared" ref="M330:M392" si="40">IF(J330=0,"",SUM((J330/CntYearAck)*100))</f>
        <v>8.9133818366091147E-2</v>
      </c>
      <c r="N330" s="34">
        <f t="shared" ref="N330:N392" si="41">IF(K330=0,"",SUM((K330/CntPrevYearAck)*100))</f>
        <v>0.11266876524929868</v>
      </c>
    </row>
    <row r="331" spans="1:14" hidden="1" outlineLevel="1" x14ac:dyDescent="0.25">
      <c r="A331" s="36"/>
      <c r="B331" s="50" t="s">
        <v>354</v>
      </c>
      <c r="C331" s="42">
        <f t="shared" si="35"/>
        <v>-63.774403470715832</v>
      </c>
      <c r="D331" s="48"/>
      <c r="E331" s="20">
        <v>28</v>
      </c>
      <c r="F331" s="14">
        <v>1</v>
      </c>
      <c r="G331" s="49">
        <f t="shared" si="36"/>
        <v>2700</v>
      </c>
      <c r="H331" s="33">
        <f t="shared" si="37"/>
        <v>9.4989313702208505E-2</v>
      </c>
      <c r="I331" s="33">
        <f t="shared" si="38"/>
        <v>4.0535062829347391E-3</v>
      </c>
      <c r="J331" s="20">
        <v>167</v>
      </c>
      <c r="K331" s="14">
        <v>461</v>
      </c>
      <c r="L331" s="49">
        <f t="shared" si="39"/>
        <v>-63.774403470715832</v>
      </c>
      <c r="M331" s="33">
        <f t="shared" si="40"/>
        <v>7.5560140442320914E-2</v>
      </c>
      <c r="N331" s="34">
        <f t="shared" si="41"/>
        <v>0.17547398912137394</v>
      </c>
    </row>
    <row r="332" spans="1:14" hidden="1" outlineLevel="1" x14ac:dyDescent="0.25">
      <c r="A332" s="36"/>
      <c r="B332" s="50" t="s">
        <v>355</v>
      </c>
      <c r="C332" s="42">
        <f t="shared" si="35"/>
        <v>-65.517241379310349</v>
      </c>
      <c r="D332" s="48"/>
      <c r="E332" s="20">
        <v>3</v>
      </c>
      <c r="F332" s="14">
        <v>3</v>
      </c>
      <c r="G332" s="49">
        <f t="shared" si="36"/>
        <v>0</v>
      </c>
      <c r="H332" s="33">
        <f t="shared" si="37"/>
        <v>1.0177426468093768E-2</v>
      </c>
      <c r="I332" s="33">
        <f t="shared" si="38"/>
        <v>1.2160518848804217E-2</v>
      </c>
      <c r="J332" s="20">
        <v>20</v>
      </c>
      <c r="K332" s="14">
        <v>58</v>
      </c>
      <c r="L332" s="49">
        <f t="shared" si="39"/>
        <v>-65.517241379310349</v>
      </c>
      <c r="M332" s="33">
        <f t="shared" si="40"/>
        <v>9.0491186158468163E-3</v>
      </c>
      <c r="N332" s="34">
        <f t="shared" si="41"/>
        <v>2.2076987785335553E-2</v>
      </c>
    </row>
    <row r="333" spans="1:14" collapsed="1" x14ac:dyDescent="0.25">
      <c r="A333" s="36" t="s">
        <v>356</v>
      </c>
      <c r="B333" s="1" t="s">
        <v>357</v>
      </c>
      <c r="C333" s="42">
        <f t="shared" si="35"/>
        <v>-31.617647058823529</v>
      </c>
      <c r="D333" s="48"/>
      <c r="E333" s="20">
        <v>73</v>
      </c>
      <c r="F333" s="14">
        <v>17</v>
      </c>
      <c r="G333" s="49">
        <f t="shared" si="36"/>
        <v>329.41176470588232</v>
      </c>
      <c r="H333" s="33">
        <f t="shared" si="37"/>
        <v>0.24765071072361503</v>
      </c>
      <c r="I333" s="33">
        <f t="shared" si="38"/>
        <v>6.8909606809890556E-2</v>
      </c>
      <c r="J333" s="20">
        <v>186</v>
      </c>
      <c r="K333" s="14">
        <v>272</v>
      </c>
      <c r="L333" s="49">
        <f t="shared" si="39"/>
        <v>-31.617647058823529</v>
      </c>
      <c r="M333" s="33">
        <f t="shared" si="40"/>
        <v>8.4156803127375404E-2</v>
      </c>
      <c r="N333" s="34">
        <f t="shared" si="41"/>
        <v>0.10353345995881499</v>
      </c>
    </row>
    <row r="334" spans="1:14" hidden="1" outlineLevel="1" x14ac:dyDescent="0.25">
      <c r="A334" s="36"/>
      <c r="B334" s="50" t="s">
        <v>358</v>
      </c>
      <c r="C334" s="42">
        <f t="shared" si="35"/>
        <v>-18.137254901960784</v>
      </c>
      <c r="D334" s="48"/>
      <c r="E334" s="20">
        <v>73</v>
      </c>
      <c r="F334" s="14">
        <v>3</v>
      </c>
      <c r="G334" s="49">
        <f t="shared" si="36"/>
        <v>2333.333333333333</v>
      </c>
      <c r="H334" s="33">
        <f t="shared" si="37"/>
        <v>0.24765071072361503</v>
      </c>
      <c r="I334" s="33">
        <f t="shared" si="38"/>
        <v>1.2160518848804217E-2</v>
      </c>
      <c r="J334" s="20">
        <v>167</v>
      </c>
      <c r="K334" s="14">
        <v>204</v>
      </c>
      <c r="L334" s="49">
        <f t="shared" si="39"/>
        <v>-18.137254901960784</v>
      </c>
      <c r="M334" s="33">
        <f t="shared" si="40"/>
        <v>7.5560140442320914E-2</v>
      </c>
      <c r="N334" s="34">
        <f t="shared" si="41"/>
        <v>7.7650094969111252E-2</v>
      </c>
    </row>
    <row r="335" spans="1:14" hidden="1" outlineLevel="1" x14ac:dyDescent="0.25">
      <c r="A335" s="36"/>
      <c r="B335" s="50" t="s">
        <v>359</v>
      </c>
      <c r="C335" s="42">
        <f t="shared" si="35"/>
        <v>0</v>
      </c>
      <c r="D335" s="48"/>
      <c r="E335" s="20">
        <v>0</v>
      </c>
      <c r="F335" s="14">
        <v>0</v>
      </c>
      <c r="G335" s="49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13</v>
      </c>
      <c r="K335" s="14">
        <v>13</v>
      </c>
      <c r="L335" s="49">
        <f t="shared" si="39"/>
        <v>0</v>
      </c>
      <c r="M335" s="33">
        <f t="shared" si="40"/>
        <v>5.8819271003004306E-3</v>
      </c>
      <c r="N335" s="34">
        <f t="shared" si="41"/>
        <v>4.9482903656786576E-3</v>
      </c>
    </row>
    <row r="336" spans="1:14" hidden="1" outlineLevel="1" x14ac:dyDescent="0.25">
      <c r="A336" s="36"/>
      <c r="B336" s="50" t="s">
        <v>360</v>
      </c>
      <c r="C336" s="42">
        <f t="shared" si="35"/>
        <v>-89.090909090909093</v>
      </c>
      <c r="D336" s="48"/>
      <c r="E336" s="20">
        <v>0</v>
      </c>
      <c r="F336" s="14">
        <v>14</v>
      </c>
      <c r="G336" s="49">
        <f t="shared" si="36"/>
        <v>-100</v>
      </c>
      <c r="H336" s="33" t="str">
        <f t="shared" si="37"/>
        <v/>
      </c>
      <c r="I336" s="33">
        <f t="shared" si="38"/>
        <v>5.6749087961086332E-2</v>
      </c>
      <c r="J336" s="20">
        <v>6</v>
      </c>
      <c r="K336" s="14">
        <v>55</v>
      </c>
      <c r="L336" s="49">
        <f t="shared" si="39"/>
        <v>-89.090909090909093</v>
      </c>
      <c r="M336" s="33">
        <f t="shared" si="40"/>
        <v>2.7147355847540449E-3</v>
      </c>
      <c r="N336" s="34">
        <f t="shared" si="41"/>
        <v>2.0935074624025093E-2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106.25</v>
      </c>
      <c r="D337" s="48"/>
      <c r="E337" s="20">
        <v>18</v>
      </c>
      <c r="F337" s="14">
        <v>5</v>
      </c>
      <c r="G337" s="49">
        <f t="shared" si="36"/>
        <v>260</v>
      </c>
      <c r="H337" s="33">
        <f t="shared" si="37"/>
        <v>6.1064558808562604E-2</v>
      </c>
      <c r="I337" s="33">
        <f t="shared" si="38"/>
        <v>2.0267531414673693E-2</v>
      </c>
      <c r="J337" s="20">
        <v>132</v>
      </c>
      <c r="K337" s="14">
        <v>64</v>
      </c>
      <c r="L337" s="49">
        <f t="shared" si="39"/>
        <v>106.25</v>
      </c>
      <c r="M337" s="33">
        <f t="shared" si="40"/>
        <v>5.9724182864588984E-2</v>
      </c>
      <c r="N337" s="34">
        <f t="shared" si="41"/>
        <v>2.4360814107956472E-2</v>
      </c>
    </row>
    <row r="338" spans="1:14" hidden="1" outlineLevel="1" x14ac:dyDescent="0.25">
      <c r="A338" s="36"/>
      <c r="B338" s="50" t="s">
        <v>363</v>
      </c>
      <c r="C338" s="42">
        <f t="shared" si="35"/>
        <v>106.25</v>
      </c>
      <c r="D338" s="48"/>
      <c r="E338" s="20">
        <v>18</v>
      </c>
      <c r="F338" s="14">
        <v>5</v>
      </c>
      <c r="G338" s="49">
        <f t="shared" si="36"/>
        <v>260</v>
      </c>
      <c r="H338" s="33">
        <f t="shared" si="37"/>
        <v>6.1064558808562604E-2</v>
      </c>
      <c r="I338" s="33">
        <f t="shared" si="38"/>
        <v>2.0267531414673693E-2</v>
      </c>
      <c r="J338" s="20">
        <v>132</v>
      </c>
      <c r="K338" s="14">
        <v>64</v>
      </c>
      <c r="L338" s="49">
        <f t="shared" si="39"/>
        <v>106.25</v>
      </c>
      <c r="M338" s="33">
        <f t="shared" si="40"/>
        <v>5.9724182864588984E-2</v>
      </c>
      <c r="N338" s="34">
        <f t="shared" si="41"/>
        <v>2.4360814107956472E-2</v>
      </c>
    </row>
    <row r="339" spans="1:14" collapsed="1" x14ac:dyDescent="0.25">
      <c r="A339" s="36" t="s">
        <v>364</v>
      </c>
      <c r="B339" s="1" t="s">
        <v>359</v>
      </c>
      <c r="C339" s="42">
        <f t="shared" si="35"/>
        <v>369.84505363528012</v>
      </c>
      <c r="D339" s="48"/>
      <c r="E339" s="20">
        <v>329</v>
      </c>
      <c r="F339" s="14">
        <v>112</v>
      </c>
      <c r="G339" s="49">
        <f t="shared" si="36"/>
        <v>193.75</v>
      </c>
      <c r="H339" s="33">
        <f t="shared" si="37"/>
        <v>1.1161244360009499</v>
      </c>
      <c r="I339" s="33">
        <f t="shared" si="38"/>
        <v>0.45399270368869066</v>
      </c>
      <c r="J339" s="20">
        <v>3942</v>
      </c>
      <c r="K339" s="14">
        <v>839</v>
      </c>
      <c r="L339" s="49">
        <f t="shared" si="39"/>
        <v>369.84505363528012</v>
      </c>
      <c r="M339" s="33">
        <f t="shared" si="40"/>
        <v>1.7835812791834078</v>
      </c>
      <c r="N339" s="34">
        <f t="shared" si="41"/>
        <v>0.31935504744649185</v>
      </c>
    </row>
    <row r="340" spans="1:14" hidden="1" outlineLevel="1" x14ac:dyDescent="0.25">
      <c r="A340" s="36"/>
      <c r="B340" s="50" t="s">
        <v>365</v>
      </c>
      <c r="C340" s="42">
        <f t="shared" si="35"/>
        <v>369.84505363528012</v>
      </c>
      <c r="D340" s="48"/>
      <c r="E340" s="20">
        <v>329</v>
      </c>
      <c r="F340" s="14">
        <v>112</v>
      </c>
      <c r="G340" s="49">
        <f t="shared" si="36"/>
        <v>193.75</v>
      </c>
      <c r="H340" s="33">
        <f t="shared" si="37"/>
        <v>1.1161244360009499</v>
      </c>
      <c r="I340" s="33">
        <f t="shared" si="38"/>
        <v>0.45399270368869066</v>
      </c>
      <c r="J340" s="20">
        <v>3942</v>
      </c>
      <c r="K340" s="14">
        <v>839</v>
      </c>
      <c r="L340" s="49">
        <f t="shared" si="39"/>
        <v>369.84505363528012</v>
      </c>
      <c r="M340" s="33">
        <f t="shared" si="40"/>
        <v>1.7835812791834078</v>
      </c>
      <c r="N340" s="34">
        <f t="shared" si="41"/>
        <v>0.31935504744649185</v>
      </c>
    </row>
    <row r="341" spans="1:14" collapsed="1" x14ac:dyDescent="0.25">
      <c r="A341" s="36" t="s">
        <v>366</v>
      </c>
      <c r="B341" s="1" t="s">
        <v>367</v>
      </c>
      <c r="C341" s="42">
        <f t="shared" si="35"/>
        <v>187.87878787878788</v>
      </c>
      <c r="D341" s="48"/>
      <c r="E341" s="20">
        <v>19</v>
      </c>
      <c r="F341" s="14">
        <v>0</v>
      </c>
      <c r="G341" s="49" t="str">
        <f t="shared" si="36"/>
        <v/>
      </c>
      <c r="H341" s="33">
        <f t="shared" si="37"/>
        <v>6.4457034297927193E-2</v>
      </c>
      <c r="I341" s="33" t="str">
        <f t="shared" si="38"/>
        <v/>
      </c>
      <c r="J341" s="20">
        <v>95</v>
      </c>
      <c r="K341" s="14">
        <v>33</v>
      </c>
      <c r="L341" s="49">
        <f t="shared" si="39"/>
        <v>187.87878787878788</v>
      </c>
      <c r="M341" s="33">
        <f t="shared" si="40"/>
        <v>4.2983313425272382E-2</v>
      </c>
      <c r="N341" s="34">
        <f t="shared" si="41"/>
        <v>1.2561044774415055E-2</v>
      </c>
    </row>
    <row r="342" spans="1:14" hidden="1" outlineLevel="1" x14ac:dyDescent="0.25">
      <c r="A342" s="36"/>
      <c r="B342" s="50">
        <v>7</v>
      </c>
      <c r="C342" s="42">
        <f t="shared" si="35"/>
        <v>1660.0000000000002</v>
      </c>
      <c r="D342" s="48"/>
      <c r="E342" s="20">
        <v>17</v>
      </c>
      <c r="F342" s="14">
        <v>0</v>
      </c>
      <c r="G342" s="49" t="str">
        <f t="shared" si="36"/>
        <v/>
      </c>
      <c r="H342" s="33">
        <f t="shared" si="37"/>
        <v>5.7672083319198021E-2</v>
      </c>
      <c r="I342" s="33" t="str">
        <f t="shared" si="38"/>
        <v/>
      </c>
      <c r="J342" s="20">
        <v>88</v>
      </c>
      <c r="K342" s="14">
        <v>5</v>
      </c>
      <c r="L342" s="49">
        <f t="shared" si="39"/>
        <v>1660.0000000000002</v>
      </c>
      <c r="M342" s="33">
        <f t="shared" si="40"/>
        <v>3.9816121909725992E-2</v>
      </c>
      <c r="N342" s="34">
        <f t="shared" si="41"/>
        <v>1.9031886021840993E-3</v>
      </c>
    </row>
    <row r="343" spans="1:14" hidden="1" outlineLevel="1" x14ac:dyDescent="0.25">
      <c r="A343" s="36"/>
      <c r="B343" s="50">
        <v>3</v>
      </c>
      <c r="C343" s="42">
        <f t="shared" si="35"/>
        <v>-50</v>
      </c>
      <c r="D343" s="48"/>
      <c r="E343" s="20">
        <v>2</v>
      </c>
      <c r="F343" s="14">
        <v>0</v>
      </c>
      <c r="G343" s="49" t="str">
        <f t="shared" si="36"/>
        <v/>
      </c>
      <c r="H343" s="33">
        <f t="shared" si="37"/>
        <v>6.784950978729179E-3</v>
      </c>
      <c r="I343" s="33" t="str">
        <f t="shared" si="38"/>
        <v/>
      </c>
      <c r="J343" s="20">
        <v>7</v>
      </c>
      <c r="K343" s="14">
        <v>14</v>
      </c>
      <c r="L343" s="49">
        <f t="shared" si="39"/>
        <v>-50</v>
      </c>
      <c r="M343" s="33">
        <f t="shared" si="40"/>
        <v>3.1671915155463857E-3</v>
      </c>
      <c r="N343" s="34">
        <f t="shared" si="41"/>
        <v>5.3289280861154777E-3</v>
      </c>
    </row>
    <row r="344" spans="1:14" hidden="1" outlineLevel="1" x14ac:dyDescent="0.25">
      <c r="A344" s="36"/>
      <c r="B344" s="50">
        <v>4</v>
      </c>
      <c r="C344" s="42">
        <f t="shared" si="35"/>
        <v>-100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0</v>
      </c>
      <c r="K344" s="14">
        <v>12</v>
      </c>
      <c r="L344" s="49">
        <f t="shared" si="39"/>
        <v>-100</v>
      </c>
      <c r="M344" s="33" t="str">
        <f t="shared" si="40"/>
        <v/>
      </c>
      <c r="N344" s="34">
        <f t="shared" si="41"/>
        <v>4.5676526452418384E-3</v>
      </c>
    </row>
    <row r="345" spans="1:14" hidden="1" outlineLevel="1" x14ac:dyDescent="0.25">
      <c r="A345" s="36"/>
      <c r="B345" s="50">
        <v>5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2</v>
      </c>
      <c r="L345" s="49">
        <f t="shared" si="39"/>
        <v>-100</v>
      </c>
      <c r="M345" s="33" t="str">
        <f t="shared" si="40"/>
        <v/>
      </c>
      <c r="N345" s="34">
        <f t="shared" si="41"/>
        <v>7.6127544087363974E-4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-5.1724137931034484</v>
      </c>
      <c r="D346" s="48"/>
      <c r="E346" s="20">
        <v>18</v>
      </c>
      <c r="F346" s="14">
        <v>4</v>
      </c>
      <c r="G346" s="49">
        <f t="shared" si="36"/>
        <v>350</v>
      </c>
      <c r="H346" s="33">
        <f t="shared" si="37"/>
        <v>6.1064558808562604E-2</v>
      </c>
      <c r="I346" s="33">
        <f t="shared" si="38"/>
        <v>1.6214025131738957E-2</v>
      </c>
      <c r="J346" s="20">
        <v>55</v>
      </c>
      <c r="K346" s="14">
        <v>58</v>
      </c>
      <c r="L346" s="49">
        <f t="shared" si="39"/>
        <v>-5.1724137931034484</v>
      </c>
      <c r="M346" s="33">
        <f t="shared" si="40"/>
        <v>2.4885076193578746E-2</v>
      </c>
      <c r="N346" s="34">
        <f t="shared" si="41"/>
        <v>2.2076987785335553E-2</v>
      </c>
    </row>
    <row r="347" spans="1:14" hidden="1" outlineLevel="1" x14ac:dyDescent="0.25">
      <c r="A347" s="36"/>
      <c r="B347" s="50" t="s">
        <v>369</v>
      </c>
      <c r="C347" s="42">
        <f t="shared" si="35"/>
        <v>-5.1724137931034484</v>
      </c>
      <c r="D347" s="48"/>
      <c r="E347" s="20">
        <v>18</v>
      </c>
      <c r="F347" s="14">
        <v>4</v>
      </c>
      <c r="G347" s="49">
        <f t="shared" si="36"/>
        <v>350</v>
      </c>
      <c r="H347" s="33">
        <f t="shared" si="37"/>
        <v>6.1064558808562604E-2</v>
      </c>
      <c r="I347" s="33">
        <f t="shared" si="38"/>
        <v>1.6214025131738957E-2</v>
      </c>
      <c r="J347" s="20">
        <v>55</v>
      </c>
      <c r="K347" s="14">
        <v>58</v>
      </c>
      <c r="L347" s="49">
        <f t="shared" si="39"/>
        <v>-5.1724137931034484</v>
      </c>
      <c r="M347" s="33">
        <f t="shared" si="40"/>
        <v>2.4885076193578746E-2</v>
      </c>
      <c r="N347" s="34">
        <f t="shared" si="41"/>
        <v>2.2076987785335553E-2</v>
      </c>
    </row>
    <row r="348" spans="1:14" collapsed="1" x14ac:dyDescent="0.25">
      <c r="A348" s="36" t="s">
        <v>370</v>
      </c>
      <c r="B348" s="1" t="s">
        <v>371</v>
      </c>
      <c r="C348" s="42">
        <f t="shared" si="35"/>
        <v>48.387096774193552</v>
      </c>
      <c r="D348" s="48"/>
      <c r="E348" s="20">
        <v>10</v>
      </c>
      <c r="F348" s="14">
        <v>0</v>
      </c>
      <c r="G348" s="49" t="str">
        <f t="shared" si="36"/>
        <v/>
      </c>
      <c r="H348" s="33">
        <f t="shared" si="37"/>
        <v>3.3924754893645895E-2</v>
      </c>
      <c r="I348" s="33" t="str">
        <f t="shared" si="38"/>
        <v/>
      </c>
      <c r="J348" s="20">
        <v>46</v>
      </c>
      <c r="K348" s="14">
        <v>31</v>
      </c>
      <c r="L348" s="49">
        <f t="shared" si="39"/>
        <v>48.387096774193552</v>
      </c>
      <c r="M348" s="33">
        <f t="shared" si="40"/>
        <v>2.0812972816447679E-2</v>
      </c>
      <c r="N348" s="34">
        <f t="shared" si="41"/>
        <v>1.1799769333541415E-2</v>
      </c>
    </row>
    <row r="349" spans="1:14" hidden="1" outlineLevel="1" x14ac:dyDescent="0.25">
      <c r="A349" s="36"/>
      <c r="B349" s="50" t="s">
        <v>371</v>
      </c>
      <c r="C349" s="42">
        <f t="shared" si="35"/>
        <v>48.387096774193552</v>
      </c>
      <c r="D349" s="48"/>
      <c r="E349" s="20">
        <v>10</v>
      </c>
      <c r="F349" s="14">
        <v>0</v>
      </c>
      <c r="G349" s="49" t="str">
        <f t="shared" si="36"/>
        <v/>
      </c>
      <c r="H349" s="33">
        <f t="shared" si="37"/>
        <v>3.3924754893645895E-2</v>
      </c>
      <c r="I349" s="33" t="str">
        <f t="shared" si="38"/>
        <v/>
      </c>
      <c r="J349" s="20">
        <v>46</v>
      </c>
      <c r="K349" s="14">
        <v>31</v>
      </c>
      <c r="L349" s="49">
        <f t="shared" si="39"/>
        <v>48.387096774193552</v>
      </c>
      <c r="M349" s="33">
        <f t="shared" si="40"/>
        <v>2.0812972816447679E-2</v>
      </c>
      <c r="N349" s="34">
        <f t="shared" si="41"/>
        <v>1.1799769333541415E-2</v>
      </c>
    </row>
    <row r="350" spans="1:14" collapsed="1" x14ac:dyDescent="0.25">
      <c r="A350" s="36" t="s">
        <v>372</v>
      </c>
      <c r="B350" s="1" t="s">
        <v>373</v>
      </c>
      <c r="C350" s="42">
        <f t="shared" si="35"/>
        <v>-30.76923076923077</v>
      </c>
      <c r="D350" s="48"/>
      <c r="E350" s="20">
        <v>3</v>
      </c>
      <c r="F350" s="14">
        <v>0</v>
      </c>
      <c r="G350" s="49" t="str">
        <f t="shared" si="36"/>
        <v/>
      </c>
      <c r="H350" s="33">
        <f t="shared" si="37"/>
        <v>1.0177426468093768E-2</v>
      </c>
      <c r="I350" s="33" t="str">
        <f t="shared" si="38"/>
        <v/>
      </c>
      <c r="J350" s="20">
        <v>36</v>
      </c>
      <c r="K350" s="14">
        <v>52</v>
      </c>
      <c r="L350" s="49">
        <f t="shared" si="39"/>
        <v>-30.76923076923077</v>
      </c>
      <c r="M350" s="33">
        <f t="shared" si="40"/>
        <v>1.6288413508524269E-2</v>
      </c>
      <c r="N350" s="34">
        <f t="shared" si="41"/>
        <v>1.9793161462714631E-2</v>
      </c>
    </row>
    <row r="351" spans="1:14" hidden="1" outlineLevel="1" x14ac:dyDescent="0.25">
      <c r="A351" s="36"/>
      <c r="B351" s="50" t="s">
        <v>374</v>
      </c>
      <c r="C351" s="42">
        <f t="shared" si="35"/>
        <v>-30.76923076923077</v>
      </c>
      <c r="D351" s="48"/>
      <c r="E351" s="20">
        <v>3</v>
      </c>
      <c r="F351" s="14">
        <v>0</v>
      </c>
      <c r="G351" s="49" t="str">
        <f t="shared" si="36"/>
        <v/>
      </c>
      <c r="H351" s="33">
        <f t="shared" si="37"/>
        <v>1.0177426468093768E-2</v>
      </c>
      <c r="I351" s="33" t="str">
        <f t="shared" si="38"/>
        <v/>
      </c>
      <c r="J351" s="20">
        <v>36</v>
      </c>
      <c r="K351" s="14">
        <v>52</v>
      </c>
      <c r="L351" s="49">
        <f t="shared" si="39"/>
        <v>-30.76923076923077</v>
      </c>
      <c r="M351" s="33">
        <f t="shared" si="40"/>
        <v>1.6288413508524269E-2</v>
      </c>
      <c r="N351" s="34">
        <f t="shared" si="41"/>
        <v>1.9793161462714631E-2</v>
      </c>
    </row>
    <row r="352" spans="1:14" collapsed="1" x14ac:dyDescent="0.25">
      <c r="A352" s="36" t="s">
        <v>375</v>
      </c>
      <c r="B352" s="1" t="s">
        <v>376</v>
      </c>
      <c r="C352" s="42">
        <f t="shared" si="35"/>
        <v>-25</v>
      </c>
      <c r="D352" s="48"/>
      <c r="E352" s="20">
        <v>3</v>
      </c>
      <c r="F352" s="14">
        <v>2</v>
      </c>
      <c r="G352" s="49">
        <f t="shared" si="36"/>
        <v>50</v>
      </c>
      <c r="H352" s="33">
        <f t="shared" si="37"/>
        <v>1.0177426468093768E-2</v>
      </c>
      <c r="I352" s="33">
        <f t="shared" si="38"/>
        <v>8.1070125658694783E-3</v>
      </c>
      <c r="J352" s="20">
        <v>30</v>
      </c>
      <c r="K352" s="14">
        <v>40</v>
      </c>
      <c r="L352" s="49">
        <f t="shared" si="39"/>
        <v>-25</v>
      </c>
      <c r="M352" s="33">
        <f t="shared" si="40"/>
        <v>1.3573677923770225E-2</v>
      </c>
      <c r="N352" s="34">
        <f t="shared" si="41"/>
        <v>1.5225508817472795E-2</v>
      </c>
    </row>
    <row r="353" spans="1:14" hidden="1" outlineLevel="1" x14ac:dyDescent="0.25">
      <c r="A353" s="36"/>
      <c r="B353" s="50" t="s">
        <v>376</v>
      </c>
      <c r="C353" s="42">
        <f t="shared" si="35"/>
        <v>-25</v>
      </c>
      <c r="D353" s="48"/>
      <c r="E353" s="20">
        <v>3</v>
      </c>
      <c r="F353" s="14">
        <v>2</v>
      </c>
      <c r="G353" s="49">
        <f t="shared" si="36"/>
        <v>50</v>
      </c>
      <c r="H353" s="33">
        <f t="shared" si="37"/>
        <v>1.0177426468093768E-2</v>
      </c>
      <c r="I353" s="33">
        <f t="shared" si="38"/>
        <v>8.1070125658694783E-3</v>
      </c>
      <c r="J353" s="20">
        <v>30</v>
      </c>
      <c r="K353" s="14">
        <v>40</v>
      </c>
      <c r="L353" s="49">
        <f t="shared" si="39"/>
        <v>-25</v>
      </c>
      <c r="M353" s="33">
        <f t="shared" si="40"/>
        <v>1.3573677923770225E-2</v>
      </c>
      <c r="N353" s="34">
        <f t="shared" si="41"/>
        <v>1.5225508817472795E-2</v>
      </c>
    </row>
    <row r="354" spans="1:14" collapsed="1" x14ac:dyDescent="0.25">
      <c r="A354" s="36" t="s">
        <v>377</v>
      </c>
      <c r="B354" s="1" t="s">
        <v>378</v>
      </c>
      <c r="C354" s="42">
        <f t="shared" si="35"/>
        <v>-69.230769230769226</v>
      </c>
      <c r="D354" s="48"/>
      <c r="E354" s="20">
        <v>15</v>
      </c>
      <c r="F354" s="14">
        <v>5</v>
      </c>
      <c r="G354" s="49">
        <f t="shared" si="36"/>
        <v>200</v>
      </c>
      <c r="H354" s="33">
        <f t="shared" si="37"/>
        <v>5.0887132340468835E-2</v>
      </c>
      <c r="I354" s="33">
        <f t="shared" si="38"/>
        <v>2.0267531414673693E-2</v>
      </c>
      <c r="J354" s="20">
        <v>28</v>
      </c>
      <c r="K354" s="14">
        <v>91</v>
      </c>
      <c r="L354" s="49">
        <f t="shared" si="39"/>
        <v>-69.230769230769226</v>
      </c>
      <c r="M354" s="33">
        <f t="shared" si="40"/>
        <v>1.2668766062185543E-2</v>
      </c>
      <c r="N354" s="34">
        <f t="shared" si="41"/>
        <v>3.4638032559750606E-2</v>
      </c>
    </row>
    <row r="355" spans="1:14" hidden="1" outlineLevel="1" x14ac:dyDescent="0.25">
      <c r="A355" s="36"/>
      <c r="B355" s="50" t="s">
        <v>379</v>
      </c>
      <c r="C355" s="42">
        <f t="shared" si="35"/>
        <v>1100</v>
      </c>
      <c r="D355" s="48"/>
      <c r="E355" s="20">
        <v>11</v>
      </c>
      <c r="F355" s="14">
        <v>0</v>
      </c>
      <c r="G355" s="49" t="str">
        <f t="shared" si="36"/>
        <v/>
      </c>
      <c r="H355" s="33">
        <f t="shared" si="37"/>
        <v>3.7317230383010477E-2</v>
      </c>
      <c r="I355" s="33" t="str">
        <f t="shared" si="38"/>
        <v/>
      </c>
      <c r="J355" s="20">
        <v>12</v>
      </c>
      <c r="K355" s="14">
        <v>1</v>
      </c>
      <c r="L355" s="49">
        <f t="shared" si="39"/>
        <v>1100</v>
      </c>
      <c r="M355" s="33">
        <f t="shared" si="40"/>
        <v>5.4294711695080898E-3</v>
      </c>
      <c r="N355" s="34">
        <f t="shared" si="41"/>
        <v>3.8063772043681987E-4</v>
      </c>
    </row>
    <row r="356" spans="1:14" hidden="1" outlineLevel="1" x14ac:dyDescent="0.25">
      <c r="A356" s="36"/>
      <c r="B356" s="50" t="s">
        <v>380</v>
      </c>
      <c r="C356" s="42">
        <f t="shared" si="35"/>
        <v>-23.076923076923077</v>
      </c>
      <c r="D356" s="48"/>
      <c r="E356" s="20">
        <v>4</v>
      </c>
      <c r="F356" s="14">
        <v>2</v>
      </c>
      <c r="G356" s="49">
        <f t="shared" si="36"/>
        <v>100</v>
      </c>
      <c r="H356" s="33">
        <f t="shared" si="37"/>
        <v>1.3569901957458358E-2</v>
      </c>
      <c r="I356" s="33">
        <f t="shared" si="38"/>
        <v>8.1070125658694783E-3</v>
      </c>
      <c r="J356" s="20">
        <v>10</v>
      </c>
      <c r="K356" s="14">
        <v>13</v>
      </c>
      <c r="L356" s="49">
        <f t="shared" si="39"/>
        <v>-23.076923076923077</v>
      </c>
      <c r="M356" s="33">
        <f t="shared" si="40"/>
        <v>4.5245593079234082E-3</v>
      </c>
      <c r="N356" s="34">
        <f t="shared" si="41"/>
        <v>4.9482903656786576E-3</v>
      </c>
    </row>
    <row r="357" spans="1:14" hidden="1" outlineLevel="1" x14ac:dyDescent="0.25">
      <c r="A357" s="36"/>
      <c r="B357" s="50" t="s">
        <v>381</v>
      </c>
      <c r="C357" s="42">
        <f t="shared" si="35"/>
        <v>-93.939393939393938</v>
      </c>
      <c r="D357" s="48"/>
      <c r="E357" s="20">
        <v>0</v>
      </c>
      <c r="F357" s="14">
        <v>3</v>
      </c>
      <c r="G357" s="49">
        <f t="shared" si="36"/>
        <v>-100</v>
      </c>
      <c r="H357" s="33" t="str">
        <f t="shared" si="37"/>
        <v/>
      </c>
      <c r="I357" s="33">
        <f t="shared" si="38"/>
        <v>1.2160518848804217E-2</v>
      </c>
      <c r="J357" s="20">
        <v>4</v>
      </c>
      <c r="K357" s="14">
        <v>66</v>
      </c>
      <c r="L357" s="49">
        <f t="shared" si="39"/>
        <v>-93.939393939393938</v>
      </c>
      <c r="M357" s="33">
        <f t="shared" si="40"/>
        <v>1.8098237231693633E-3</v>
      </c>
      <c r="N357" s="34">
        <f t="shared" si="41"/>
        <v>2.512208954883011E-2</v>
      </c>
    </row>
    <row r="358" spans="1:14" hidden="1" outlineLevel="1" x14ac:dyDescent="0.25">
      <c r="A358" s="36"/>
      <c r="B358" s="50" t="s">
        <v>382</v>
      </c>
      <c r="C358" s="42">
        <f t="shared" si="35"/>
        <v>-75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2</v>
      </c>
      <c r="K358" s="14">
        <v>8</v>
      </c>
      <c r="L358" s="49">
        <f t="shared" si="39"/>
        <v>-75</v>
      </c>
      <c r="M358" s="33">
        <f t="shared" si="40"/>
        <v>9.0491186158468163E-4</v>
      </c>
      <c r="N358" s="34">
        <f t="shared" si="41"/>
        <v>3.045101763494559E-3</v>
      </c>
    </row>
    <row r="359" spans="1:14" hidden="1" outlineLevel="1" x14ac:dyDescent="0.25">
      <c r="A359" s="36"/>
      <c r="B359" s="50" t="s">
        <v>383</v>
      </c>
      <c r="C359" s="42">
        <f t="shared" si="35"/>
        <v>-100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0</v>
      </c>
      <c r="K359" s="14">
        <v>3</v>
      </c>
      <c r="L359" s="49">
        <f t="shared" si="39"/>
        <v>-100</v>
      </c>
      <c r="M359" s="33" t="str">
        <f t="shared" si="40"/>
        <v/>
      </c>
      <c r="N359" s="34">
        <f t="shared" si="41"/>
        <v>1.1419131613104596E-3</v>
      </c>
    </row>
    <row r="360" spans="1:14" collapsed="1" x14ac:dyDescent="0.25">
      <c r="A360" s="36" t="s">
        <v>384</v>
      </c>
      <c r="B360" s="1" t="s">
        <v>385</v>
      </c>
      <c r="C360" s="42">
        <f t="shared" si="35"/>
        <v>-46.808510638297875</v>
      </c>
      <c r="D360" s="48"/>
      <c r="E360" s="20">
        <v>2</v>
      </c>
      <c r="F360" s="14">
        <v>8</v>
      </c>
      <c r="G360" s="49">
        <f t="shared" si="36"/>
        <v>-75</v>
      </c>
      <c r="H360" s="33">
        <f t="shared" si="37"/>
        <v>6.784950978729179E-3</v>
      </c>
      <c r="I360" s="33">
        <f t="shared" si="38"/>
        <v>3.2428050263477913E-2</v>
      </c>
      <c r="J360" s="20">
        <v>25</v>
      </c>
      <c r="K360" s="14">
        <v>47</v>
      </c>
      <c r="L360" s="49">
        <f t="shared" si="39"/>
        <v>-46.808510638297875</v>
      </c>
      <c r="M360" s="33">
        <f t="shared" si="40"/>
        <v>1.131139826980852E-2</v>
      </c>
      <c r="N360" s="34">
        <f t="shared" si="41"/>
        <v>1.7889972860530533E-2</v>
      </c>
    </row>
    <row r="361" spans="1:14" hidden="1" outlineLevel="1" x14ac:dyDescent="0.25">
      <c r="A361" s="36"/>
      <c r="B361" s="50" t="s">
        <v>386</v>
      </c>
      <c r="C361" s="42">
        <f t="shared" si="35"/>
        <v>-8.3333333333333321</v>
      </c>
      <c r="D361" s="48"/>
      <c r="E361" s="20">
        <v>1</v>
      </c>
      <c r="F361" s="14">
        <v>4</v>
      </c>
      <c r="G361" s="49">
        <f t="shared" si="36"/>
        <v>-75</v>
      </c>
      <c r="H361" s="33">
        <f t="shared" si="37"/>
        <v>3.3924754893645895E-3</v>
      </c>
      <c r="I361" s="33">
        <f t="shared" si="38"/>
        <v>1.6214025131738957E-2</v>
      </c>
      <c r="J361" s="20">
        <v>22</v>
      </c>
      <c r="K361" s="14">
        <v>24</v>
      </c>
      <c r="L361" s="49">
        <f t="shared" si="39"/>
        <v>-8.3333333333333321</v>
      </c>
      <c r="M361" s="33">
        <f t="shared" si="40"/>
        <v>9.954030477431498E-3</v>
      </c>
      <c r="N361" s="34">
        <f t="shared" si="41"/>
        <v>9.1353052904836769E-3</v>
      </c>
    </row>
    <row r="362" spans="1:14" hidden="1" outlineLevel="1" x14ac:dyDescent="0.25">
      <c r="A362" s="36"/>
      <c r="B362" s="50" t="s">
        <v>387</v>
      </c>
      <c r="C362" s="42">
        <f t="shared" si="35"/>
        <v>-90.909090909090907</v>
      </c>
      <c r="D362" s="48"/>
      <c r="E362" s="20">
        <v>1</v>
      </c>
      <c r="F362" s="14">
        <v>4</v>
      </c>
      <c r="G362" s="49">
        <f t="shared" si="36"/>
        <v>-75</v>
      </c>
      <c r="H362" s="33">
        <f t="shared" si="37"/>
        <v>3.3924754893645895E-3</v>
      </c>
      <c r="I362" s="33">
        <f t="shared" si="38"/>
        <v>1.6214025131738957E-2</v>
      </c>
      <c r="J362" s="20">
        <v>2</v>
      </c>
      <c r="K362" s="14">
        <v>22</v>
      </c>
      <c r="L362" s="49">
        <f t="shared" si="39"/>
        <v>-90.909090909090907</v>
      </c>
      <c r="M362" s="33">
        <f t="shared" si="40"/>
        <v>9.0491186158468163E-4</v>
      </c>
      <c r="N362" s="34">
        <f t="shared" si="41"/>
        <v>8.3740298496100367E-3</v>
      </c>
    </row>
    <row r="363" spans="1:14" hidden="1" outlineLevel="1" x14ac:dyDescent="0.25">
      <c r="A363" s="36"/>
      <c r="B363" s="50" t="s">
        <v>388</v>
      </c>
      <c r="C363" s="42">
        <f t="shared" si="35"/>
        <v>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1</v>
      </c>
      <c r="L363" s="49">
        <f t="shared" si="39"/>
        <v>0</v>
      </c>
      <c r="M363" s="33">
        <f t="shared" si="40"/>
        <v>4.5245593079234082E-4</v>
      </c>
      <c r="N363" s="34">
        <f t="shared" si="41"/>
        <v>3.8063772043681987E-4</v>
      </c>
    </row>
    <row r="364" spans="1:14" collapsed="1" x14ac:dyDescent="0.25">
      <c r="A364" s="36" t="s">
        <v>389</v>
      </c>
      <c r="B364" s="1" t="s">
        <v>390</v>
      </c>
      <c r="C364" s="42">
        <f t="shared" si="35"/>
        <v>-5.8823529411764701</v>
      </c>
      <c r="D364" s="48"/>
      <c r="E364" s="20">
        <v>1</v>
      </c>
      <c r="F364" s="14">
        <v>0</v>
      </c>
      <c r="G364" s="49" t="str">
        <f t="shared" si="36"/>
        <v/>
      </c>
      <c r="H364" s="33">
        <f t="shared" si="37"/>
        <v>3.3924754893645895E-3</v>
      </c>
      <c r="I364" s="33" t="str">
        <f t="shared" si="38"/>
        <v/>
      </c>
      <c r="J364" s="20">
        <v>16</v>
      </c>
      <c r="K364" s="14">
        <v>17</v>
      </c>
      <c r="L364" s="49">
        <f t="shared" si="39"/>
        <v>-5.8823529411764701</v>
      </c>
      <c r="M364" s="33">
        <f t="shared" si="40"/>
        <v>7.2392948926774531E-3</v>
      </c>
      <c r="N364" s="34">
        <f t="shared" si="41"/>
        <v>6.4708412474259371E-3</v>
      </c>
    </row>
    <row r="365" spans="1:14" hidden="1" outlineLevel="1" x14ac:dyDescent="0.25">
      <c r="A365" s="36"/>
      <c r="B365" s="50" t="s">
        <v>390</v>
      </c>
      <c r="C365" s="42">
        <f t="shared" si="35"/>
        <v>-5.8823529411764701</v>
      </c>
      <c r="D365" s="48"/>
      <c r="E365" s="20">
        <v>1</v>
      </c>
      <c r="F365" s="14">
        <v>0</v>
      </c>
      <c r="G365" s="49" t="str">
        <f t="shared" si="36"/>
        <v/>
      </c>
      <c r="H365" s="33">
        <f t="shared" si="37"/>
        <v>3.3924754893645895E-3</v>
      </c>
      <c r="I365" s="33" t="str">
        <f t="shared" si="38"/>
        <v/>
      </c>
      <c r="J365" s="20">
        <v>16</v>
      </c>
      <c r="K365" s="14">
        <v>17</v>
      </c>
      <c r="L365" s="49">
        <f t="shared" si="39"/>
        <v>-5.8823529411764701</v>
      </c>
      <c r="M365" s="33">
        <f t="shared" si="40"/>
        <v>7.2392948926774531E-3</v>
      </c>
      <c r="N365" s="34">
        <f t="shared" si="41"/>
        <v>6.4708412474259371E-3</v>
      </c>
    </row>
    <row r="366" spans="1:14" collapsed="1" x14ac:dyDescent="0.25">
      <c r="A366" s="36" t="s">
        <v>391</v>
      </c>
      <c r="B366" s="1" t="s">
        <v>392</v>
      </c>
      <c r="C366" s="42" t="str">
        <f t="shared" si="35"/>
        <v/>
      </c>
      <c r="D366" s="48"/>
      <c r="E366" s="20">
        <v>5</v>
      </c>
      <c r="F366" s="14">
        <v>0</v>
      </c>
      <c r="G366" s="49" t="str">
        <f t="shared" si="36"/>
        <v/>
      </c>
      <c r="H366" s="33">
        <f t="shared" si="37"/>
        <v>1.6962377446822947E-2</v>
      </c>
      <c r="I366" s="33" t="str">
        <f t="shared" si="38"/>
        <v/>
      </c>
      <c r="J366" s="20">
        <v>14</v>
      </c>
      <c r="K366" s="14">
        <v>0</v>
      </c>
      <c r="L366" s="49" t="str">
        <f t="shared" si="39"/>
        <v/>
      </c>
      <c r="M366" s="33">
        <f t="shared" si="40"/>
        <v>6.3343830310927714E-3</v>
      </c>
      <c r="N366" s="34" t="str">
        <f t="shared" si="41"/>
        <v/>
      </c>
    </row>
    <row r="367" spans="1:14" hidden="1" outlineLevel="1" x14ac:dyDescent="0.25">
      <c r="A367" s="36"/>
      <c r="B367" s="50" t="s">
        <v>393</v>
      </c>
      <c r="C367" s="42" t="str">
        <f t="shared" si="35"/>
        <v/>
      </c>
      <c r="D367" s="48"/>
      <c r="E367" s="20">
        <v>5</v>
      </c>
      <c r="F367" s="14">
        <v>0</v>
      </c>
      <c r="G367" s="49" t="str">
        <f t="shared" si="36"/>
        <v/>
      </c>
      <c r="H367" s="33">
        <f t="shared" si="37"/>
        <v>1.6962377446822947E-2</v>
      </c>
      <c r="I367" s="33" t="str">
        <f t="shared" si="38"/>
        <v/>
      </c>
      <c r="J367" s="20">
        <v>14</v>
      </c>
      <c r="K367" s="14">
        <v>0</v>
      </c>
      <c r="L367" s="49" t="str">
        <f t="shared" si="39"/>
        <v/>
      </c>
      <c r="M367" s="33">
        <f t="shared" si="40"/>
        <v>6.3343830310927714E-3</v>
      </c>
      <c r="N367" s="34" t="str">
        <f t="shared" si="41"/>
        <v/>
      </c>
    </row>
    <row r="368" spans="1:14" collapsed="1" x14ac:dyDescent="0.25">
      <c r="A368" s="36" t="s">
        <v>394</v>
      </c>
      <c r="B368" s="1" t="s">
        <v>395</v>
      </c>
      <c r="C368" s="42">
        <f t="shared" si="35"/>
        <v>125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9</v>
      </c>
      <c r="K368" s="14">
        <v>4</v>
      </c>
      <c r="L368" s="49">
        <f t="shared" si="39"/>
        <v>125</v>
      </c>
      <c r="M368" s="33">
        <f t="shared" si="40"/>
        <v>4.0721033771310674E-3</v>
      </c>
      <c r="N368" s="34">
        <f t="shared" si="41"/>
        <v>1.5225508817472795E-3</v>
      </c>
    </row>
    <row r="369" spans="1:14" hidden="1" outlineLevel="1" x14ac:dyDescent="0.25">
      <c r="A369" s="36"/>
      <c r="B369" s="50" t="s">
        <v>395</v>
      </c>
      <c r="C369" s="42">
        <f t="shared" si="35"/>
        <v>125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9</v>
      </c>
      <c r="K369" s="14">
        <v>4</v>
      </c>
      <c r="L369" s="49">
        <f t="shared" si="39"/>
        <v>125</v>
      </c>
      <c r="M369" s="33">
        <f t="shared" si="40"/>
        <v>4.0721033771310674E-3</v>
      </c>
      <c r="N369" s="34">
        <f t="shared" si="41"/>
        <v>1.5225508817472795E-3</v>
      </c>
    </row>
    <row r="370" spans="1:14" collapsed="1" x14ac:dyDescent="0.25">
      <c r="A370" s="36" t="s">
        <v>396</v>
      </c>
      <c r="B370" s="1" t="s">
        <v>397</v>
      </c>
      <c r="C370" s="42">
        <f t="shared" si="35"/>
        <v>-27.27272727272727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8</v>
      </c>
      <c r="K370" s="14">
        <v>11</v>
      </c>
      <c r="L370" s="49">
        <f t="shared" si="39"/>
        <v>-27.27272727272727</v>
      </c>
      <c r="M370" s="33">
        <f t="shared" si="40"/>
        <v>3.6196474463387265E-3</v>
      </c>
      <c r="N370" s="34">
        <f t="shared" si="41"/>
        <v>4.1870149248050183E-3</v>
      </c>
    </row>
    <row r="371" spans="1:14" hidden="1" outlineLevel="1" x14ac:dyDescent="0.25">
      <c r="A371" s="36"/>
      <c r="B371" s="50" t="s">
        <v>398</v>
      </c>
      <c r="C371" s="42">
        <f t="shared" si="35"/>
        <v>-27.27272727272727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8</v>
      </c>
      <c r="K371" s="14">
        <v>11</v>
      </c>
      <c r="L371" s="49">
        <f t="shared" si="39"/>
        <v>-27.27272727272727</v>
      </c>
      <c r="M371" s="33">
        <f t="shared" si="40"/>
        <v>3.6196474463387265E-3</v>
      </c>
      <c r="N371" s="34">
        <f t="shared" si="41"/>
        <v>4.1870149248050183E-3</v>
      </c>
    </row>
    <row r="372" spans="1:14" collapsed="1" x14ac:dyDescent="0.25">
      <c r="A372" s="36" t="s">
        <v>399</v>
      </c>
      <c r="B372" s="1" t="s">
        <v>400</v>
      </c>
      <c r="C372" s="42">
        <f t="shared" si="35"/>
        <v>-75</v>
      </c>
      <c r="D372" s="48"/>
      <c r="E372" s="20">
        <v>2</v>
      </c>
      <c r="F372" s="14">
        <v>1</v>
      </c>
      <c r="G372" s="49">
        <f t="shared" si="36"/>
        <v>100</v>
      </c>
      <c r="H372" s="33">
        <f t="shared" si="37"/>
        <v>6.784950978729179E-3</v>
      </c>
      <c r="I372" s="33">
        <f t="shared" si="38"/>
        <v>4.0535062829347391E-3</v>
      </c>
      <c r="J372" s="20">
        <v>3</v>
      </c>
      <c r="K372" s="14">
        <v>12</v>
      </c>
      <c r="L372" s="49">
        <f t="shared" si="39"/>
        <v>-75</v>
      </c>
      <c r="M372" s="33">
        <f t="shared" si="40"/>
        <v>1.3573677923770225E-3</v>
      </c>
      <c r="N372" s="34">
        <f t="shared" si="41"/>
        <v>4.5676526452418384E-3</v>
      </c>
    </row>
    <row r="373" spans="1:14" hidden="1" outlineLevel="1" x14ac:dyDescent="0.25">
      <c r="A373" s="36"/>
      <c r="B373" s="50" t="s">
        <v>400</v>
      </c>
      <c r="C373" s="42">
        <f t="shared" si="35"/>
        <v>-75</v>
      </c>
      <c r="D373" s="48"/>
      <c r="E373" s="20">
        <v>2</v>
      </c>
      <c r="F373" s="14">
        <v>1</v>
      </c>
      <c r="G373" s="49">
        <f t="shared" si="36"/>
        <v>100</v>
      </c>
      <c r="H373" s="33">
        <f t="shared" si="37"/>
        <v>6.784950978729179E-3</v>
      </c>
      <c r="I373" s="33">
        <f t="shared" si="38"/>
        <v>4.0535062829347391E-3</v>
      </c>
      <c r="J373" s="20">
        <v>3</v>
      </c>
      <c r="K373" s="14">
        <v>12</v>
      </c>
      <c r="L373" s="49">
        <f t="shared" si="39"/>
        <v>-75</v>
      </c>
      <c r="M373" s="33">
        <f t="shared" si="40"/>
        <v>1.3573677923770225E-3</v>
      </c>
      <c r="N373" s="34">
        <f t="shared" si="41"/>
        <v>4.5676526452418384E-3</v>
      </c>
    </row>
    <row r="374" spans="1:14" collapsed="1" x14ac:dyDescent="0.25">
      <c r="A374" s="36" t="s">
        <v>401</v>
      </c>
      <c r="B374" s="1" t="s">
        <v>402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2</v>
      </c>
      <c r="K374" s="14">
        <v>0</v>
      </c>
      <c r="L374" s="49" t="str">
        <f t="shared" si="39"/>
        <v/>
      </c>
      <c r="M374" s="33">
        <f t="shared" si="40"/>
        <v>9.0491186158468163E-4</v>
      </c>
      <c r="N374" s="34" t="str">
        <f t="shared" si="41"/>
        <v/>
      </c>
    </row>
    <row r="375" spans="1:14" hidden="1" outlineLevel="1" x14ac:dyDescent="0.25">
      <c r="A375" s="36"/>
      <c r="B375" s="50" t="s">
        <v>403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2</v>
      </c>
      <c r="K375" s="14">
        <v>0</v>
      </c>
      <c r="L375" s="49" t="str">
        <f t="shared" si="39"/>
        <v/>
      </c>
      <c r="M375" s="33">
        <f t="shared" si="40"/>
        <v>9.0491186158468163E-4</v>
      </c>
      <c r="N375" s="34" t="str">
        <f t="shared" si="41"/>
        <v/>
      </c>
    </row>
    <row r="376" spans="1:14" collapsed="1" x14ac:dyDescent="0.25">
      <c r="A376" s="36" t="s">
        <v>404</v>
      </c>
      <c r="B376" s="1" t="s">
        <v>405</v>
      </c>
      <c r="C376" s="42">
        <f t="shared" si="35"/>
        <v>-96.774193548387103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1</v>
      </c>
      <c r="K376" s="14">
        <v>31</v>
      </c>
      <c r="L376" s="49">
        <f t="shared" si="39"/>
        <v>-96.774193548387103</v>
      </c>
      <c r="M376" s="33">
        <f t="shared" si="40"/>
        <v>4.5245593079234082E-4</v>
      </c>
      <c r="N376" s="34">
        <f t="shared" si="41"/>
        <v>1.1799769333541415E-2</v>
      </c>
    </row>
    <row r="377" spans="1:14" hidden="1" outlineLevel="1" x14ac:dyDescent="0.25">
      <c r="A377" s="36"/>
      <c r="B377" s="50" t="s">
        <v>405</v>
      </c>
      <c r="C377" s="42">
        <f t="shared" si="35"/>
        <v>-96.774193548387103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1</v>
      </c>
      <c r="K377" s="14">
        <v>31</v>
      </c>
      <c r="L377" s="49">
        <f t="shared" si="39"/>
        <v>-96.774193548387103</v>
      </c>
      <c r="M377" s="33">
        <f t="shared" si="40"/>
        <v>4.5245593079234082E-4</v>
      </c>
      <c r="N377" s="34">
        <f t="shared" si="41"/>
        <v>1.1799769333541415E-2</v>
      </c>
    </row>
    <row r="378" spans="1:14" collapsed="1" x14ac:dyDescent="0.25">
      <c r="A378" s="36" t="s">
        <v>406</v>
      </c>
      <c r="B378" s="1" t="s">
        <v>407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</v>
      </c>
      <c r="K378" s="14">
        <v>0</v>
      </c>
      <c r="L378" s="49" t="str">
        <f t="shared" si="39"/>
        <v/>
      </c>
      <c r="M378" s="33">
        <f t="shared" si="40"/>
        <v>4.5245593079234082E-4</v>
      </c>
      <c r="N378" s="34" t="str">
        <f t="shared" si="41"/>
        <v/>
      </c>
    </row>
    <row r="379" spans="1:14" hidden="1" outlineLevel="1" x14ac:dyDescent="0.25">
      <c r="A379" s="36"/>
      <c r="B379" s="50" t="s">
        <v>408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0</v>
      </c>
      <c r="L379" s="49" t="str">
        <f t="shared" si="39"/>
        <v/>
      </c>
      <c r="M379" s="33">
        <f t="shared" si="40"/>
        <v>4.5245593079234082E-4</v>
      </c>
      <c r="N379" s="34" t="str">
        <f t="shared" si="41"/>
        <v/>
      </c>
    </row>
    <row r="380" spans="1:14" collapsed="1" x14ac:dyDescent="0.25">
      <c r="A380" s="36" t="s">
        <v>409</v>
      </c>
      <c r="B380" s="1" t="s">
        <v>410</v>
      </c>
      <c r="C380" s="42">
        <f t="shared" si="35"/>
        <v>-100</v>
      </c>
      <c r="D380" s="48"/>
      <c r="E380" s="20">
        <v>0</v>
      </c>
      <c r="F380" s="14">
        <v>2</v>
      </c>
      <c r="G380" s="49">
        <f t="shared" si="36"/>
        <v>-100</v>
      </c>
      <c r="H380" s="33" t="str">
        <f t="shared" si="37"/>
        <v/>
      </c>
      <c r="I380" s="33">
        <f t="shared" si="38"/>
        <v>8.1070125658694783E-3</v>
      </c>
      <c r="J380" s="20">
        <v>0</v>
      </c>
      <c r="K380" s="14">
        <v>382</v>
      </c>
      <c r="L380" s="49">
        <f t="shared" si="39"/>
        <v>-100</v>
      </c>
      <c r="M380" s="33" t="str">
        <f t="shared" si="40"/>
        <v/>
      </c>
      <c r="N380" s="34">
        <f t="shared" si="41"/>
        <v>0.14540360920686518</v>
      </c>
    </row>
    <row r="381" spans="1:14" hidden="1" outlineLevel="1" x14ac:dyDescent="0.25">
      <c r="A381" s="36"/>
      <c r="B381" s="50" t="s">
        <v>411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163</v>
      </c>
      <c r="L381" s="49">
        <f t="shared" si="39"/>
        <v>-100</v>
      </c>
      <c r="M381" s="33" t="str">
        <f t="shared" si="40"/>
        <v/>
      </c>
      <c r="N381" s="34">
        <f t="shared" si="41"/>
        <v>6.2043948431201638E-2</v>
      </c>
    </row>
    <row r="382" spans="1:14" hidden="1" outlineLevel="1" x14ac:dyDescent="0.25">
      <c r="A382" s="36"/>
      <c r="B382" s="50" t="s">
        <v>412</v>
      </c>
      <c r="C382" s="42">
        <f t="shared" si="35"/>
        <v>-100</v>
      </c>
      <c r="D382" s="48"/>
      <c r="E382" s="20">
        <v>0</v>
      </c>
      <c r="F382" s="14">
        <v>2</v>
      </c>
      <c r="G382" s="49">
        <f t="shared" si="36"/>
        <v>-100</v>
      </c>
      <c r="H382" s="33" t="str">
        <f t="shared" si="37"/>
        <v/>
      </c>
      <c r="I382" s="33">
        <f t="shared" si="38"/>
        <v>8.1070125658694783E-3</v>
      </c>
      <c r="J382" s="20">
        <v>0</v>
      </c>
      <c r="K382" s="14">
        <v>141</v>
      </c>
      <c r="L382" s="49">
        <f t="shared" si="39"/>
        <v>-100</v>
      </c>
      <c r="M382" s="33" t="str">
        <f t="shared" si="40"/>
        <v/>
      </c>
      <c r="N382" s="34">
        <f t="shared" si="41"/>
        <v>5.3669918581591598E-2</v>
      </c>
    </row>
    <row r="383" spans="1:14" hidden="1" outlineLevel="1" x14ac:dyDescent="0.25">
      <c r="A383" s="36"/>
      <c r="B383" s="50" t="s">
        <v>413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48</v>
      </c>
      <c r="L383" s="49">
        <f t="shared" si="39"/>
        <v>-100</v>
      </c>
      <c r="M383" s="33" t="str">
        <f t="shared" si="40"/>
        <v/>
      </c>
      <c r="N383" s="34">
        <f t="shared" si="41"/>
        <v>1.8270610580967354E-2</v>
      </c>
    </row>
    <row r="384" spans="1:14" hidden="1" outlineLevel="1" x14ac:dyDescent="0.25">
      <c r="A384" s="36"/>
      <c r="B384" s="50" t="s">
        <v>414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27</v>
      </c>
      <c r="L384" s="49">
        <f t="shared" si="39"/>
        <v>-100</v>
      </c>
      <c r="M384" s="33" t="str">
        <f t="shared" si="40"/>
        <v/>
      </c>
      <c r="N384" s="34">
        <f t="shared" si="41"/>
        <v>1.0277218451794136E-2</v>
      </c>
    </row>
    <row r="385" spans="1:14" hidden="1" outlineLevel="1" x14ac:dyDescent="0.25">
      <c r="A385" s="36"/>
      <c r="B385" s="50" t="s">
        <v>415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3</v>
      </c>
      <c r="L385" s="49">
        <f t="shared" si="39"/>
        <v>-100</v>
      </c>
      <c r="M385" s="33" t="str">
        <f t="shared" si="40"/>
        <v/>
      </c>
      <c r="N385" s="34">
        <f t="shared" si="41"/>
        <v>1.1419131613104596E-3</v>
      </c>
    </row>
    <row r="386" spans="1:14" collapsed="1" x14ac:dyDescent="0.25">
      <c r="A386" s="36" t="s">
        <v>416</v>
      </c>
      <c r="B386" s="1" t="s">
        <v>417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13</v>
      </c>
      <c r="L386" s="49">
        <f t="shared" si="39"/>
        <v>-100</v>
      </c>
      <c r="M386" s="33" t="str">
        <f t="shared" si="40"/>
        <v/>
      </c>
      <c r="N386" s="34">
        <f t="shared" si="41"/>
        <v>4.9482903656786576E-3</v>
      </c>
    </row>
    <row r="387" spans="1:14" hidden="1" outlineLevel="1" x14ac:dyDescent="0.25">
      <c r="A387" s="36"/>
      <c r="B387" s="51">
        <v>43711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13</v>
      </c>
      <c r="L387" s="49">
        <f t="shared" si="39"/>
        <v>-100</v>
      </c>
      <c r="M387" s="33" t="str">
        <f t="shared" si="40"/>
        <v/>
      </c>
      <c r="N387" s="34">
        <f t="shared" si="41"/>
        <v>4.9482903656786576E-3</v>
      </c>
    </row>
    <row r="388" spans="1:14" collapsed="1" x14ac:dyDescent="0.25">
      <c r="A388" s="36" t="s">
        <v>418</v>
      </c>
      <c r="B388" s="1" t="s">
        <v>419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6</v>
      </c>
      <c r="L388" s="49">
        <f t="shared" si="39"/>
        <v>-100</v>
      </c>
      <c r="M388" s="33" t="str">
        <f t="shared" si="40"/>
        <v/>
      </c>
      <c r="N388" s="34">
        <f t="shared" si="41"/>
        <v>2.2838263226209192E-3</v>
      </c>
    </row>
    <row r="389" spans="1:14" hidden="1" outlineLevel="1" x14ac:dyDescent="0.25">
      <c r="A389" s="36"/>
      <c r="B389" s="50" t="s">
        <v>359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6</v>
      </c>
      <c r="L389" s="49">
        <f t="shared" si="39"/>
        <v>-100</v>
      </c>
      <c r="M389" s="33" t="str">
        <f t="shared" si="40"/>
        <v/>
      </c>
      <c r="N389" s="34">
        <f t="shared" si="41"/>
        <v>2.2838263226209192E-3</v>
      </c>
    </row>
    <row r="390" spans="1:14" collapsed="1" x14ac:dyDescent="0.25">
      <c r="A390" s="36" t="s">
        <v>420</v>
      </c>
      <c r="B390" s="1" t="s">
        <v>421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6</v>
      </c>
      <c r="L390" s="49">
        <f t="shared" si="39"/>
        <v>-100</v>
      </c>
      <c r="M390" s="33" t="str">
        <f t="shared" si="40"/>
        <v/>
      </c>
      <c r="N390" s="34">
        <f t="shared" si="41"/>
        <v>2.2838263226209192E-3</v>
      </c>
    </row>
    <row r="391" spans="1:14" hidden="1" outlineLevel="1" x14ac:dyDescent="0.25">
      <c r="A391" s="36"/>
      <c r="B391" s="50" t="s">
        <v>422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4</v>
      </c>
      <c r="L391" s="49">
        <f t="shared" si="39"/>
        <v>-100</v>
      </c>
      <c r="M391" s="33" t="str">
        <f t="shared" si="40"/>
        <v/>
      </c>
      <c r="N391" s="34">
        <f t="shared" si="41"/>
        <v>1.5225508817472795E-3</v>
      </c>
    </row>
    <row r="392" spans="1:14" hidden="1" outlineLevel="1" x14ac:dyDescent="0.25">
      <c r="A392" s="36"/>
      <c r="B392" s="50" t="s">
        <v>423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2</v>
      </c>
      <c r="L392" s="49">
        <f t="shared" si="39"/>
        <v>-100</v>
      </c>
      <c r="M392" s="33" t="str">
        <f t="shared" si="40"/>
        <v/>
      </c>
      <c r="N392" s="34">
        <f t="shared" si="41"/>
        <v>7.6127544087363974E-4</v>
      </c>
    </row>
    <row r="393" spans="1:14" x14ac:dyDescent="0.25">
      <c r="A393" s="36"/>
      <c r="B393" s="19"/>
      <c r="C393" s="42"/>
      <c r="D393" s="48"/>
      <c r="E393" s="20"/>
      <c r="F393" s="14"/>
      <c r="G393" s="49"/>
      <c r="H393" s="33"/>
      <c r="I393" s="33"/>
      <c r="J393" s="20"/>
      <c r="K393" s="14"/>
      <c r="L393" s="49"/>
      <c r="M393" s="33"/>
      <c r="N393" s="34"/>
    </row>
    <row r="394" spans="1:14" ht="14.95" customHeight="1" x14ac:dyDescent="0.25">
      <c r="A394" s="18"/>
      <c r="B394" s="10" t="s">
        <v>4</v>
      </c>
      <c r="C394" s="43"/>
      <c r="D394" s="6"/>
      <c r="E394" s="11">
        <f>SUM(E10 + E18 + E38 + E51 + E66 + E89 + E108 + E128 + E139 + E151 + E159 + E172 + E191 + E204 + E216 + E222 + E234 + E242 + E247 + E254 + E258 + E272 + E286 + E292 + E299 + E305 + E310 + E318 + E324 + E329 + E333 + E337 + E339 + E341 + E346 + E348 + E350 + E352 + E354 + E360 + E364 + E366 + E368 + E370 + E372 + E374 + E376 + E378 + E380 + E386 + E388 + E390)</f>
        <v>29477</v>
      </c>
      <c r="F394" s="11">
        <f>SUM(F10 + F18 + F38 + F51 + F66 + F89 + F108 + F128 + F139 + F151 + F159 + F172 + F191 + F204 + F216 + F222 + F234 + F242 + F247 + F254 + F258 + F272 + F286 + F292 + F299 + F305 + F310 + F318 + F324 + F329 + F333 + F337 + F339 + F341 + F346 + F348 + F350 + F352 + F354 + F360 + F364 + F366 + F368 + F370 + F372 + F374 + F376 + F378 + F380 + F386 + F388 + F390)</f>
        <v>24670</v>
      </c>
      <c r="G394" s="11"/>
      <c r="H394" s="7"/>
      <c r="I394" s="7"/>
      <c r="J394" s="11">
        <f>SUM(J10 + J18 + J38 + J51 + J66 + J89 + J108 + J128 + J139 + J151 + J159 + J172 + J191 + J204 + J216 + J222 + J234 + J242 + J247 + J254 + J258 + J272 + J286 + J292 + J299 + J305 + J310 + J318 + J324 + J329 + J333 + J337 + J339 + J341 + J346 + J348 + J350 + J352 + J354 + J360 + J364 + J366 + J368 + J370 + J372 + J374 + J376 + J378 + J380 + J386 + J388 + J390)</f>
        <v>221016</v>
      </c>
      <c r="K394" s="11">
        <f>SUM(K10 + K18 + K38 + K51 + K66 + K89 + K108 + K128 + K139 + K151 + K159 + K172 + K191 + K204 + K216 + K222 + K234 + K242 + K247 + K254 + K258 + K272 + K286 + K292 + K299 + K305 + K310 + K318 + K324 + K329 + K333 + K337 + K339 + K341 + K346 + K348 + K350 + K352 + K354 + K360 + K364 + K366 + K368 + K370 + K372 + K374 + K376 + K378 + K380 + K386 + K388 + K390)</f>
        <v>262717</v>
      </c>
      <c r="L394" s="11"/>
      <c r="M394" s="7"/>
      <c r="N394" s="10"/>
    </row>
    <row r="395" spans="1:14" x14ac:dyDescent="0.25">
      <c r="A395" s="18"/>
      <c r="B395" s="17" t="s">
        <v>11</v>
      </c>
      <c r="C395" s="44"/>
      <c r="D395" s="6"/>
      <c r="E395" s="24">
        <f>CntPeriod-CntPeriodPrevYear</f>
        <v>4807</v>
      </c>
      <c r="F395" s="24"/>
      <c r="G395" s="30">
        <f>(CntPeriod/CntPeriodPrevYear)-100%</f>
        <v>0.19485204702067294</v>
      </c>
      <c r="H395" s="27"/>
      <c r="I395" s="28"/>
      <c r="J395" s="26">
        <f>CntYearAck-CntPrevYearAck</f>
        <v>-41701</v>
      </c>
      <c r="K395" s="25"/>
      <c r="L395" s="23">
        <f>(CntYearAck/CntPrevYearAck)-100%</f>
        <v>-0.15872973579935823</v>
      </c>
      <c r="M395" s="22"/>
      <c r="N395" s="21"/>
    </row>
    <row r="396" spans="1:14" x14ac:dyDescent="0.25">
      <c r="A396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5:H395 J395:L395">
    <cfRule type="cellIs" dxfId="3" priority="28" stopIfTrue="1" operator="lessThan">
      <formula>0</formula>
    </cfRule>
  </conditionalFormatting>
  <conditionalFormatting sqref="G10:G393 L10:L393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426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426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18.128551779056721</v>
      </c>
      <c r="C1" s="35">
        <v>20.272384352744588</v>
      </c>
      <c r="E1" s="35">
        <v>382.40740740740739</v>
      </c>
      <c r="F1" s="35">
        <v>-7.7043614520762596</v>
      </c>
      <c r="G1" t="s">
        <v>234</v>
      </c>
    </row>
    <row r="2" spans="1:7" x14ac:dyDescent="0.25">
      <c r="A2" t="s">
        <v>27</v>
      </c>
      <c r="B2" s="35">
        <v>12.604064864082238</v>
      </c>
      <c r="C2" s="35">
        <v>16.253611300372643</v>
      </c>
      <c r="E2" s="35">
        <v>228.46153846153845</v>
      </c>
      <c r="F2" s="35">
        <v>53.751399776035832</v>
      </c>
      <c r="G2" t="s">
        <v>227</v>
      </c>
    </row>
    <row r="3" spans="1:7" x14ac:dyDescent="0.25">
      <c r="A3" t="s">
        <v>46</v>
      </c>
      <c r="B3" s="35">
        <v>7.6388134795670899</v>
      </c>
      <c r="C3" s="35">
        <v>5.927671220362595</v>
      </c>
      <c r="E3" s="35">
        <v>150.96774193548387</v>
      </c>
      <c r="F3" s="35">
        <v>-26.259499014916969</v>
      </c>
      <c r="G3" t="s">
        <v>262</v>
      </c>
    </row>
    <row r="4" spans="1:7" x14ac:dyDescent="0.25">
      <c r="A4" t="s">
        <v>60</v>
      </c>
      <c r="B4" s="35">
        <v>6.4212545698049004</v>
      </c>
      <c r="C4" s="35">
        <v>5.9227229299969171</v>
      </c>
      <c r="E4" s="35">
        <v>117.69662921348313</v>
      </c>
      <c r="F4" s="35">
        <v>1.9112207151664611</v>
      </c>
      <c r="G4" t="s">
        <v>256</v>
      </c>
    </row>
    <row r="5" spans="1:7" x14ac:dyDescent="0.25">
      <c r="A5" t="s">
        <v>76</v>
      </c>
      <c r="B5" s="35">
        <v>5.8425634343214972</v>
      </c>
      <c r="C5" s="35">
        <v>5.0457336221104843</v>
      </c>
      <c r="E5" s="35">
        <v>100</v>
      </c>
      <c r="F5" s="35">
        <v>-39.152833428734972</v>
      </c>
      <c r="G5" t="s">
        <v>216</v>
      </c>
    </row>
    <row r="6" spans="1:7" x14ac:dyDescent="0.25">
      <c r="A6" t="s">
        <v>100</v>
      </c>
      <c r="B6" s="35">
        <v>5.7869113548340394</v>
      </c>
      <c r="C6" s="35">
        <v>5.3612822923526071</v>
      </c>
      <c r="E6" s="35">
        <v>84.410646387832699</v>
      </c>
      <c r="F6" s="35">
        <v>-15.149987396017142</v>
      </c>
      <c r="G6" t="s">
        <v>247</v>
      </c>
    </row>
    <row r="7" spans="1:7" x14ac:dyDescent="0.25">
      <c r="A7" t="s">
        <v>120</v>
      </c>
      <c r="B7" s="35">
        <v>5.711803670322511</v>
      </c>
      <c r="C7" s="35">
        <v>5.0404046940243683</v>
      </c>
      <c r="E7" s="35">
        <v>46.42140468227425</v>
      </c>
      <c r="F7" s="35">
        <v>-8.7917737789203088</v>
      </c>
      <c r="G7" t="s">
        <v>60</v>
      </c>
    </row>
    <row r="8" spans="1:7" x14ac:dyDescent="0.25">
      <c r="A8" t="s">
        <v>141</v>
      </c>
      <c r="B8" s="35">
        <v>5.4837658812031709</v>
      </c>
      <c r="C8" s="35">
        <v>4.7058241377604038</v>
      </c>
      <c r="E8" s="35">
        <v>45.91836734693878</v>
      </c>
      <c r="F8" s="35">
        <v>22.484977708858306</v>
      </c>
      <c r="G8" t="s">
        <v>166</v>
      </c>
    </row>
    <row r="9" spans="1:7" x14ac:dyDescent="0.25">
      <c r="A9" t="s">
        <v>153</v>
      </c>
      <c r="B9" s="35">
        <v>3.4920548738552868</v>
      </c>
      <c r="C9" s="35">
        <v>3.3362896196287259</v>
      </c>
      <c r="E9" s="35">
        <v>44.006849315068493</v>
      </c>
      <c r="F9" s="35">
        <v>-1.9655423440912398</v>
      </c>
      <c r="G9" t="s">
        <v>141</v>
      </c>
    </row>
    <row r="10" spans="1:7" x14ac:dyDescent="0.25">
      <c r="A10" t="s">
        <v>166</v>
      </c>
      <c r="B10" s="35">
        <v>2.8590690266768015</v>
      </c>
      <c r="C10" s="35">
        <v>1.9637099997335534</v>
      </c>
      <c r="E10" s="35">
        <v>40.869565217391305</v>
      </c>
      <c r="F10" s="35">
        <v>16.283524904214559</v>
      </c>
      <c r="G10" t="s">
        <v>270</v>
      </c>
    </row>
    <row r="11" spans="1:7" x14ac:dyDescent="0.25">
      <c r="A11" t="s">
        <v>175</v>
      </c>
      <c r="B11" s="35">
        <v>2.6717522713287725</v>
      </c>
      <c r="C11" s="35">
        <v>3.0873525504630459</v>
      </c>
      <c r="E11" s="35">
        <v>34.393251135626215</v>
      </c>
      <c r="F11" s="35">
        <v>-24.769522522015059</v>
      </c>
      <c r="G11" t="s">
        <v>18</v>
      </c>
    </row>
    <row r="12" spans="1:7" x14ac:dyDescent="0.25">
      <c r="A12" t="s">
        <v>182</v>
      </c>
      <c r="B12" s="35">
        <v>2.59392985123249</v>
      </c>
      <c r="C12" s="35">
        <v>2.6743606237890964</v>
      </c>
      <c r="E12" s="35">
        <v>28.528528528528529</v>
      </c>
      <c r="F12" s="35">
        <v>-27.19763284428554</v>
      </c>
      <c r="G12" t="s">
        <v>175</v>
      </c>
    </row>
    <row r="13" spans="1:7" x14ac:dyDescent="0.25">
      <c r="A13" t="s">
        <v>202</v>
      </c>
      <c r="B13" s="35">
        <v>2.1559525102255042</v>
      </c>
      <c r="C13" s="35">
        <v>3.3709276521884766</v>
      </c>
      <c r="E13" s="35">
        <v>27.004909983633389</v>
      </c>
      <c r="F13" s="35">
        <v>-9.194178203762867</v>
      </c>
      <c r="G13" t="s">
        <v>100</v>
      </c>
    </row>
    <row r="14" spans="1:7" x14ac:dyDescent="0.25">
      <c r="A14" t="s">
        <v>216</v>
      </c>
      <c r="B14" s="35">
        <v>1.9238426177290331</v>
      </c>
      <c r="C14" s="35">
        <v>2.6598963904124973</v>
      </c>
      <c r="E14" s="35">
        <v>22.603719599427755</v>
      </c>
      <c r="F14" s="35">
        <v>-46.194670280036135</v>
      </c>
      <c r="G14" t="s">
        <v>202</v>
      </c>
    </row>
    <row r="15" spans="1:7" x14ac:dyDescent="0.25">
      <c r="A15" t="s">
        <v>227</v>
      </c>
      <c r="B15" s="35">
        <v>1.863665978933652</v>
      </c>
      <c r="C15" s="35">
        <v>1.0197284530502404</v>
      </c>
      <c r="E15" s="35">
        <v>22.014051522248241</v>
      </c>
      <c r="F15" s="35">
        <v>-2.5875075437537718</v>
      </c>
      <c r="G15" t="s">
        <v>76</v>
      </c>
    </row>
    <row r="16" spans="1:7" x14ac:dyDescent="0.25">
      <c r="A16" t="s">
        <v>234</v>
      </c>
      <c r="B16" s="35">
        <v>1.5989792594201326</v>
      </c>
      <c r="C16" s="35">
        <v>1.4574618315525831</v>
      </c>
      <c r="E16" s="35">
        <v>21.690590111642745</v>
      </c>
      <c r="F16" s="35">
        <v>-11.945236737022249</v>
      </c>
      <c r="G16" t="s">
        <v>153</v>
      </c>
    </row>
    <row r="17" spans="1:7" x14ac:dyDescent="0.25">
      <c r="A17" t="s">
        <v>247</v>
      </c>
      <c r="B17" s="35">
        <v>1.5229666630470193</v>
      </c>
      <c r="C17" s="35">
        <v>1.5099898369728644</v>
      </c>
      <c r="E17" s="35">
        <v>16.297060340381638</v>
      </c>
      <c r="F17" s="35">
        <v>8.4119951197585578</v>
      </c>
      <c r="G17" t="s">
        <v>46</v>
      </c>
    </row>
    <row r="18" spans="1:7" x14ac:dyDescent="0.25">
      <c r="A18" t="s">
        <v>256</v>
      </c>
      <c r="B18" s="35">
        <v>1.4958193071994788</v>
      </c>
      <c r="C18" s="35">
        <v>1.2347887650970435</v>
      </c>
      <c r="E18" s="35">
        <v>7.4561403508771926</v>
      </c>
      <c r="F18" s="35">
        <v>-55.204974666052507</v>
      </c>
      <c r="G18" t="s">
        <v>290</v>
      </c>
    </row>
    <row r="19" spans="1:7" x14ac:dyDescent="0.25">
      <c r="A19" t="s">
        <v>262</v>
      </c>
      <c r="B19" s="35">
        <v>1.1854345386759331</v>
      </c>
      <c r="C19" s="35">
        <v>1.3524058207120209</v>
      </c>
      <c r="E19" s="35">
        <v>4.4563279857397502</v>
      </c>
      <c r="F19" s="35">
        <v>-18.403074295473953</v>
      </c>
      <c r="G19" t="s">
        <v>182</v>
      </c>
    </row>
    <row r="20" spans="1:7" x14ac:dyDescent="0.25">
      <c r="A20" t="s">
        <v>270</v>
      </c>
      <c r="B20" s="35">
        <v>1.0985629999638036</v>
      </c>
      <c r="C20" s="35">
        <v>0.79477156027207974</v>
      </c>
      <c r="E20" s="35">
        <v>1.0928961748633881</v>
      </c>
      <c r="F20" s="35">
        <v>-29.218607479477043</v>
      </c>
      <c r="G20" t="s">
        <v>275</v>
      </c>
    </row>
    <row r="21" spans="1:7" x14ac:dyDescent="0.25">
      <c r="A21" t="s">
        <v>275</v>
      </c>
      <c r="B21" s="35">
        <v>1.0533174068845694</v>
      </c>
      <c r="C21" s="35">
        <v>1.2519174625167004</v>
      </c>
      <c r="E21" s="35">
        <v>-6.4377682403433472</v>
      </c>
      <c r="F21" s="35">
        <v>-15.605381165919283</v>
      </c>
      <c r="G21" t="s">
        <v>305</v>
      </c>
    </row>
    <row r="22" spans="1:7" x14ac:dyDescent="0.25">
      <c r="A22" t="s">
        <v>290</v>
      </c>
      <c r="B22" s="35">
        <v>0.88002678539110291</v>
      </c>
      <c r="C22" s="35">
        <v>1.6527289821366717</v>
      </c>
      <c r="E22" s="35">
        <v>-7.5363825363825372</v>
      </c>
      <c r="F22" s="35">
        <v>-4.6669687358405074</v>
      </c>
      <c r="G22" t="s">
        <v>120</v>
      </c>
    </row>
    <row r="23" spans="1:7" x14ac:dyDescent="0.25">
      <c r="A23" t="s">
        <v>305</v>
      </c>
      <c r="B23" s="35">
        <v>0.8515220617511855</v>
      </c>
      <c r="C23" s="35">
        <v>0.84882211657410833</v>
      </c>
      <c r="E23" s="35">
        <v>-27.069536423841061</v>
      </c>
      <c r="F23" s="35">
        <v>-34.76265192852626</v>
      </c>
      <c r="G23" t="s">
        <v>27</v>
      </c>
    </row>
    <row r="24" spans="1:7" x14ac:dyDescent="0.25">
      <c r="A24" t="s">
        <v>312</v>
      </c>
      <c r="B24" s="35">
        <v>0.70040178086654359</v>
      </c>
      <c r="C24" s="35">
        <v>0.66307090900094023</v>
      </c>
      <c r="E24" s="35">
        <v>39.869281045751634</v>
      </c>
      <c r="F24" s="35">
        <v>-11.136624569460391</v>
      </c>
      <c r="G24" t="s">
        <v>312</v>
      </c>
    </row>
    <row r="25" spans="1:7" x14ac:dyDescent="0.25">
      <c r="A25" t="s">
        <v>320</v>
      </c>
      <c r="B25" s="35">
        <v>0.61488760994679115</v>
      </c>
      <c r="C25" s="35">
        <v>0.59760122108580715</v>
      </c>
      <c r="E25" s="35">
        <v>-26.666666666666668</v>
      </c>
      <c r="F25" s="35">
        <v>-13.439490445859873</v>
      </c>
      <c r="G25" t="s">
        <v>320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2019-09-01T15:41:55Z</dcterms:modified>
</cp:coreProperties>
</file>