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Registrations!$E$381</definedName>
    <definedName name="CntPeriodPrevYear">Registrations!$F$381</definedName>
    <definedName name="CntPrevYear">Registrations!#REF!</definedName>
    <definedName name="CntPrevYearAck">Registrations!$K$381</definedName>
    <definedName name="CntYearAck">Registrations!$J$381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Registrations!$B$382</definedName>
  </definedNames>
  <calcPr calcId="145621"/>
</workbook>
</file>

<file path=xl/calcChain.xml><?xml version="1.0" encoding="utf-8"?>
<calcChain xmlns="http://schemas.openxmlformats.org/spreadsheetml/2006/main">
  <c r="K381" i="3" l="1"/>
  <c r="N378" i="3" s="1"/>
  <c r="J381" i="3"/>
  <c r="M376" i="3" s="1"/>
  <c r="F381" i="3"/>
  <c r="I368" i="3" s="1"/>
  <c r="E381" i="3"/>
  <c r="H366" i="3" s="1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M377" i="3"/>
  <c r="C377" i="3"/>
  <c r="L377" i="3"/>
  <c r="G377" i="3"/>
  <c r="I376" i="3"/>
  <c r="H376" i="3"/>
  <c r="C376" i="3"/>
  <c r="L376" i="3"/>
  <c r="G376" i="3"/>
  <c r="I375" i="3"/>
  <c r="H375" i="3"/>
  <c r="M375" i="3"/>
  <c r="C375" i="3"/>
  <c r="L375" i="3"/>
  <c r="G375" i="3"/>
  <c r="I374" i="3"/>
  <c r="H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C372" i="3"/>
  <c r="L372" i="3"/>
  <c r="G372" i="3"/>
  <c r="I371" i="3"/>
  <c r="H371" i="3"/>
  <c r="M371" i="3"/>
  <c r="C371" i="3"/>
  <c r="L371" i="3"/>
  <c r="G371" i="3"/>
  <c r="I370" i="3"/>
  <c r="H370" i="3"/>
  <c r="C370" i="3"/>
  <c r="L370" i="3"/>
  <c r="G370" i="3"/>
  <c r="H369" i="3"/>
  <c r="M369" i="3"/>
  <c r="C369" i="3"/>
  <c r="L369" i="3"/>
  <c r="G369" i="3"/>
  <c r="H368" i="3"/>
  <c r="M368" i="3"/>
  <c r="C368" i="3"/>
  <c r="L368" i="3"/>
  <c r="G368" i="3"/>
  <c r="I367" i="3"/>
  <c r="H367" i="3"/>
  <c r="C367" i="3"/>
  <c r="L367" i="3"/>
  <c r="G367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H363" i="3"/>
  <c r="N363" i="3"/>
  <c r="M363" i="3"/>
  <c r="C363" i="3"/>
  <c r="L363" i="3"/>
  <c r="G363" i="3"/>
  <c r="I362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H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59" i="3" l="1"/>
  <c r="I360" i="3"/>
  <c r="N368" i="3"/>
  <c r="N369" i="3"/>
  <c r="I369" i="3"/>
  <c r="N370" i="3"/>
  <c r="N377" i="3"/>
  <c r="N358" i="3"/>
  <c r="N360" i="3"/>
  <c r="N362" i="3"/>
  <c r="N366" i="3"/>
  <c r="N367" i="3"/>
  <c r="N371" i="3"/>
  <c r="N372" i="3"/>
  <c r="N375" i="3"/>
  <c r="N376" i="3"/>
  <c r="M365" i="3"/>
  <c r="M367" i="3"/>
  <c r="M370" i="3"/>
  <c r="M372" i="3"/>
  <c r="M374" i="3"/>
  <c r="I363" i="3"/>
  <c r="I366" i="3"/>
  <c r="H3" i="3"/>
  <c r="H4" i="3"/>
  <c r="E382" i="3"/>
  <c r="G382" i="3"/>
  <c r="J382" i="3"/>
  <c r="L382" i="3"/>
</calcChain>
</file>

<file path=xl/sharedStrings.xml><?xml version="1.0" encoding="utf-8"?>
<sst xmlns="http://schemas.openxmlformats.org/spreadsheetml/2006/main" count="478" uniqueCount="410">
  <si>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</si>
  <si>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</si>
  <si>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</si>
  <si>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</si>
  <si>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</si>
  <si>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</si>
  <si>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</si>
  <si>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</si>
  <si>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</si>
  <si>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</si>
  <si>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</si>
  <si>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</si>
  <si>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</si>
  <si>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</si>
  <si>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</si>
  <si>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</si>
  <si>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</si>
  <si>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</si>
  <si>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</si>
  <si>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</si>
  <si>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</si>
  <si>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</si>
  <si>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</si>
  <si>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</si>
  <si>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</si>
  <si>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</si>
  <si>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</si>
  <si>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</si>
  <si>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</si>
  <si>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</si>
  <si>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</si>
  <si>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</si>
  <si>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</si>
  <si>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</si>
  <si>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</si>
  <si>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Arteon</t>
  </si>
  <si>
    <t>Touran</t>
  </si>
  <si>
    <t>Touareg</t>
  </si>
  <si>
    <t>Multivan</t>
  </si>
  <si>
    <t>Caravelle</t>
  </si>
  <si>
    <t>Beetle</t>
  </si>
  <si>
    <t>UP!</t>
  </si>
  <si>
    <t>Kombi</t>
  </si>
  <si>
    <t>Crafter</t>
  </si>
  <si>
    <t>Scirocco</t>
  </si>
  <si>
    <t>3(4)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</si>
  <si>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</si>
  <si>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</si>
  <si>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</si>
  <si>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</si>
  <si>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</si>
  <si>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</si>
  <si>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</si>
  <si>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</si>
  <si>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</si>
  <si>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</si>
  <si>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</si>
  <si>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</si>
  <si>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</si>
  <si>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4(3)</t>
  </si>
  <si>
    <t>Toyota</t>
  </si>
  <si>
    <t>Auris</t>
  </si>
  <si>
    <t>Yaris</t>
  </si>
  <si>
    <t>C-hr</t>
  </si>
  <si>
    <t>Rav 4</t>
  </si>
  <si>
    <t>Avensis</t>
  </si>
  <si>
    <t>Aygo</t>
  </si>
  <si>
    <t>Verso</t>
  </si>
  <si>
    <t>Prius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</si>
  <si>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</si>
  <si>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</si>
  <si>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</si>
  <si>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</si>
  <si>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</si>
  <si>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</si>
  <si>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</si>
  <si>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</si>
  <si>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</si>
  <si>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</si>
  <si>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</si>
  <si>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</si>
  <si>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</si>
  <si>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</si>
  <si>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</si>
  <si>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</si>
  <si>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X2</t>
  </si>
  <si>
    <t>6-serie</t>
  </si>
  <si>
    <t>X6</t>
  </si>
  <si>
    <t>7-serie</t>
  </si>
  <si>
    <t>I8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</si>
  <si>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</si>
  <si>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</si>
  <si>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</si>
  <si>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</si>
  <si>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</si>
  <si>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</si>
  <si>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</si>
  <si>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</si>
  <si>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</si>
  <si>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GLE</t>
  </si>
  <si>
    <t>GLA</t>
  </si>
  <si>
    <t>GL</t>
  </si>
  <si>
    <t>CLS</t>
  </si>
  <si>
    <t>Cl/s280-600</t>
  </si>
  <si>
    <t>Sprinter</t>
  </si>
  <si>
    <t>Vito</t>
  </si>
  <si>
    <t>108-314</t>
  </si>
  <si>
    <t>SLS</t>
  </si>
  <si>
    <t>G wagon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</si>
  <si>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</si>
  <si>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</si>
  <si>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</si>
  <si>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</si>
  <si>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</si>
  <si>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</si>
  <si>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</si>
  <si>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</si>
  <si>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</si>
  <si>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</si>
  <si>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</si>
  <si>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</si>
  <si>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A1</t>
  </si>
  <si>
    <t>A5</t>
  </si>
  <si>
    <t>Q3</t>
  </si>
  <si>
    <t>Q7</t>
  </si>
  <si>
    <t>A7</t>
  </si>
  <si>
    <t>S4</t>
  </si>
  <si>
    <t>TT</t>
  </si>
  <si>
    <t>A8</t>
  </si>
  <si>
    <t>S6</t>
  </si>
  <si>
    <t>Q8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</si>
  <si>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</si>
  <si>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</si>
  <si>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</si>
  <si>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</si>
  <si>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</si>
  <si>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</si>
  <si>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</si>
  <si>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</si>
  <si>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</si>
  <si>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</si>
  <si>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</si>
  <si>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</si>
  <si>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</si>
  <si>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</si>
  <si>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9(12)</t>
  </si>
  <si>
    <t>Nissan</t>
  </si>
  <si>
    <t>Qashqai</t>
  </si>
  <si>
    <t>X-trail</t>
  </si>
  <si>
    <t>Leaf</t>
  </si>
  <si>
    <t>Juke</t>
  </si>
  <si>
    <t>Pulsar</t>
  </si>
  <si>
    <t>Micra</t>
  </si>
  <si>
    <t>Nv200</t>
  </si>
  <si>
    <t>Nv300</t>
  </si>
  <si>
    <t>Gt-r</t>
  </si>
  <si>
    <t>Nv400</t>
  </si>
  <si>
    <t>370 z</t>
  </si>
  <si>
    <t>Note</t>
  </si>
  <si>
    <t>10(9)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</si>
  <si>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</si>
  <si>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</si>
  <si>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</si>
  <si>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</si>
  <si>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</si>
  <si>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</si>
  <si>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</si>
  <si>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</si>
  <si>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Koleos</t>
  </si>
  <si>
    <t>Master</t>
  </si>
  <si>
    <t>Scenic</t>
  </si>
  <si>
    <t>Espace</t>
  </si>
  <si>
    <t>11(11)</t>
  </si>
  <si>
    <t>Peugeot</t>
  </si>
  <si>
    <t>Expert</t>
  </si>
  <si>
    <t>Partner</t>
  </si>
  <si>
    <t>Boxer</t>
  </si>
  <si>
    <t>12(10)</t>
  </si>
  <si>
    <t>Ford</t>
  </si>
  <si>
    <t>Fiesta</t>
  </si>
  <si>
    <t>Focus</t>
  </si>
  <si>
    <t>Kuga</t>
  </si>
  <si>
    <t>Mondeo</t>
  </si>
  <si>
    <t>Transit</t>
  </si>
  <si>
    <t>Mustang</t>
  </si>
  <si>
    <t>Ecosport</t>
  </si>
  <si>
    <t>S-max</t>
  </si>
  <si>
    <t>C-max</t>
  </si>
  <si>
    <t>Edge</t>
  </si>
  <si>
    <t>Transit custom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</si>
  <si>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</si>
  <si>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</si>
  <si>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</si>
  <si>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</si>
  <si>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</si>
  <si>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</si>
  <si>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</si>
  <si>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13(13)</t>
  </si>
  <si>
    <t>Fiat</t>
  </si>
  <si>
    <t>Ducato</t>
  </si>
  <si>
    <t>Tipo</t>
  </si>
  <si>
    <t>500x</t>
  </si>
  <si>
    <t>500l</t>
  </si>
  <si>
    <t>Talento</t>
  </si>
  <si>
    <t>Abarth</t>
  </si>
  <si>
    <t>Coupe</t>
  </si>
  <si>
    <t>Doblo</t>
  </si>
  <si>
    <t>Panda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</si>
  <si>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</si>
  <si>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</si>
  <si>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</si>
  <si>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</si>
  <si>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</si>
  <si>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</si>
  <si>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</si>
  <si>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</si>
  <si>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</si>
  <si>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</si>
  <si>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</si>
  <si>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</si>
  <si>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</si>
  <si>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</si>
  <si>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</si>
  <si>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</si>
  <si>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</si>
  <si>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</si>
  <si>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</si>
  <si>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</si>
  <si>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</si>
  <si>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</si>
  <si>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Meriva</t>
  </si>
  <si>
    <t>Combo</t>
  </si>
  <si>
    <t>16(17)</t>
  </si>
  <si>
    <t>Mazda</t>
  </si>
  <si>
    <t>Cx-5</t>
  </si>
  <si>
    <t>Cx-3</t>
  </si>
  <si>
    <t>Mazda3</t>
  </si>
  <si>
    <t>Mazda6</t>
  </si>
  <si>
    <t>MX5</t>
  </si>
  <si>
    <t>Mazda2</t>
  </si>
  <si>
    <t>17(14)</t>
  </si>
  <si>
    <t>Hyundai</t>
  </si>
  <si>
    <t>I30</t>
  </si>
  <si>
    <t>Tucson</t>
  </si>
  <si>
    <t>I20</t>
  </si>
  <si>
    <t>Ioniq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</si>
  <si>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</si>
  <si>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</si>
  <si>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</si>
  <si>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</si>
  <si>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</si>
  <si>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</si>
  <si>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</si>
  <si>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</si>
  <si>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18(19)</t>
  </si>
  <si>
    <t>Subaru</t>
  </si>
  <si>
    <t>Outback</t>
  </si>
  <si>
    <t>XV</t>
  </si>
  <si>
    <t>Forester</t>
  </si>
  <si>
    <t>Impreza</t>
  </si>
  <si>
    <t>Levorg</t>
  </si>
  <si>
    <t>BRZ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</si>
  <si>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</si>
  <si>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</si>
  <si>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</si>
  <si>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</si>
  <si>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</si>
  <si>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</si>
  <si>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</si>
  <si>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</si>
  <si>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</si>
  <si>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</si>
  <si>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C5</t>
  </si>
  <si>
    <t>Jumpy</t>
  </si>
  <si>
    <t>DS3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</si>
  <si>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</si>
  <si>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</si>
  <si>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</si>
  <si>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</si>
  <si>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</si>
  <si>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</si>
  <si>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</si>
  <si>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</si>
  <si>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</si>
  <si>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Eclipse</t>
  </si>
  <si>
    <t>ASX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</si>
  <si>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</si>
  <si>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</si>
  <si>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</si>
  <si>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</si>
  <si>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</si>
  <si>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</si>
  <si>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</si>
  <si>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</si>
  <si>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</si>
  <si>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</si>
  <si>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</si>
  <si>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</si>
  <si>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</si>
  <si>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</si>
  <si>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</si>
  <si>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</si>
  <si>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</si>
  <si>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</si>
  <si>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</si>
  <si>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</si>
  <si>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</si>
  <si>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</si>
  <si>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</si>
  <si>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Macan</t>
  </si>
  <si>
    <t>Cayenne</t>
  </si>
  <si>
    <t>Panamera</t>
  </si>
  <si>
    <t>Boxster</t>
  </si>
  <si>
    <t>26(26)</t>
  </si>
  <si>
    <t>Lexus</t>
  </si>
  <si>
    <t>Nx300h</t>
  </si>
  <si>
    <t>RX</t>
  </si>
  <si>
    <t>Ct200h</t>
  </si>
  <si>
    <t>27(30)</t>
  </si>
  <si>
    <t>Alfa Romeo</t>
  </si>
  <si>
    <t>Stelvio</t>
  </si>
  <si>
    <t>Giulia</t>
  </si>
  <si>
    <t>Giulietta</t>
  </si>
  <si>
    <t>29(28)</t>
  </si>
  <si>
    <t>Jeep</t>
  </si>
  <si>
    <t>Compass</t>
  </si>
  <si>
    <t>Renegade</t>
  </si>
  <si>
    <t>Wrangler</t>
  </si>
  <si>
    <t>Grand cherokee</t>
  </si>
  <si>
    <t>Cherokee</t>
  </si>
  <si>
    <t>30(32)</t>
  </si>
  <si>
    <t>Ssangyong</t>
  </si>
  <si>
    <t>XLV</t>
  </si>
  <si>
    <t>Tivoli</t>
  </si>
  <si>
    <t>Korando</t>
  </si>
  <si>
    <t>Rexton</t>
  </si>
  <si>
    <t>Rodius</t>
  </si>
  <si>
    <t>31(29)</t>
  </si>
  <si>
    <t>Land Rover</t>
  </si>
  <si>
    <t>Evoque</t>
  </si>
  <si>
    <t>Discovery</t>
  </si>
  <si>
    <t>Velar</t>
  </si>
  <si>
    <t>Discvry</t>
  </si>
  <si>
    <t>32(34)</t>
  </si>
  <si>
    <t>Jaguar</t>
  </si>
  <si>
    <t>F-pace</t>
  </si>
  <si>
    <t>XF</t>
  </si>
  <si>
    <t>XE</t>
  </si>
  <si>
    <t>E-pace</t>
  </si>
  <si>
    <t>I-pace</t>
  </si>
  <si>
    <t>F</t>
  </si>
  <si>
    <t>XJ</t>
  </si>
  <si>
    <t>33(35)</t>
  </si>
  <si>
    <t>Chevrolet</t>
  </si>
  <si>
    <t>Camaro</t>
  </si>
  <si>
    <t>Corvette</t>
  </si>
  <si>
    <t>Övriga</t>
  </si>
  <si>
    <t>34(33)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</si>
  <si>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</si>
  <si>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</si>
  <si>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</si>
  <si>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</si>
  <si>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</si>
  <si>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</si>
  <si>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</si>
  <si>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</si>
  <si>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36(31)</t>
  </si>
  <si>
    <t>LR / Land Rover</t>
  </si>
  <si>
    <t>/ range rover</t>
  </si>
  <si>
    <t>37(38)</t>
  </si>
  <si>
    <t>Ferrari</t>
  </si>
  <si>
    <t>38(42)</t>
  </si>
  <si>
    <t>Iveco</t>
  </si>
  <si>
    <t>Daily</t>
  </si>
  <si>
    <t>39(40)</t>
  </si>
  <si>
    <t>Bentley</t>
  </si>
  <si>
    <t>Continental</t>
  </si>
  <si>
    <t>Bentayga</t>
  </si>
  <si>
    <t>Mulsanne</t>
  </si>
  <si>
    <t>40(45)</t>
  </si>
  <si>
    <t>Lamborghini</t>
  </si>
  <si>
    <t>41(36)</t>
  </si>
  <si>
    <t>DS</t>
  </si>
  <si>
    <t>42(37)</t>
  </si>
  <si>
    <t>Maserati</t>
  </si>
  <si>
    <t>43(41)</t>
  </si>
  <si>
    <t>Amatörbygge</t>
  </si>
  <si>
    <t>44(46)</t>
  </si>
  <si>
    <t>Morgan</t>
  </si>
  <si>
    <t>45(51)</t>
  </si>
  <si>
    <t>Nevs</t>
  </si>
  <si>
    <t>46(47)</t>
  </si>
  <si>
    <t>Lotus</t>
  </si>
  <si>
    <t>47(44)</t>
  </si>
  <si>
    <t>Aston Martin</t>
  </si>
  <si>
    <t>Martin</t>
  </si>
  <si>
    <t>48(48)</t>
  </si>
  <si>
    <t>Rolls-royce</t>
  </si>
  <si>
    <t>Wraith</t>
  </si>
  <si>
    <t>Dawn</t>
  </si>
  <si>
    <t>49(50)</t>
  </si>
  <si>
    <t>Lada</t>
  </si>
  <si>
    <t>50(39)</t>
  </si>
  <si>
    <t>Smart</t>
  </si>
  <si>
    <t>Forfour</t>
  </si>
  <si>
    <t>51(49)</t>
  </si>
  <si>
    <t>Dodge</t>
  </si>
  <si>
    <t>Personbilar nyregistreringar augusti 2018</t>
  </si>
  <si>
    <t>2018-08-01 -&gt; 2018-08-31</t>
  </si>
  <si>
    <t>augusti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</si>
</sst>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Nissan</c:v>
                </c:pt>
                <c:pt idx="9">
                  <c:v>Renault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19.776199091740644</c:v>
                </c:pt>
                <c:pt idx="1">
                  <c:v>14.687287189674695</c:v>
                </c:pt>
                <c:pt idx="2">
                  <c:v>5.9254453654192538</c:v>
                </c:pt>
                <c:pt idx="3">
                  <c:v>6.0273928443346625</c:v>
                </c:pt>
                <c:pt idx="4">
                  <c:v>5.8126181160267079</c:v>
                </c:pt>
                <c:pt idx="5">
                  <c:v>5.2440493699806989</c:v>
                </c:pt>
                <c:pt idx="6">
                  <c:v>5.3194018543964345</c:v>
                </c:pt>
                <c:pt idx="7">
                  <c:v>4.5038220230731723</c:v>
                </c:pt>
                <c:pt idx="8">
                  <c:v>2.6752146739896925</c:v>
                </c:pt>
                <c:pt idx="9">
                  <c:v>3.8010694411424564</c:v>
                </c:pt>
                <c:pt idx="10">
                  <c:v>3.3807879371552216</c:v>
                </c:pt>
                <c:pt idx="11">
                  <c:v>3.4372015618514955</c:v>
                </c:pt>
                <c:pt idx="12">
                  <c:v>2.3000640697594767</c:v>
                </c:pt>
                <c:pt idx="13">
                  <c:v>1.6388157974267328</c:v>
                </c:pt>
                <c:pt idx="14">
                  <c:v>1.821757123227504</c:v>
                </c:pt>
                <c:pt idx="15">
                  <c:v>1.5872376262758545</c:v>
                </c:pt>
                <c:pt idx="16">
                  <c:v>2.2444563539874358</c:v>
                </c:pt>
                <c:pt idx="17">
                  <c:v>1.297916322476397</c:v>
                </c:pt>
                <c:pt idx="18">
                  <c:v>1.5203471855645594</c:v>
                </c:pt>
                <c:pt idx="19">
                  <c:v>1.0891859111001867</c:v>
                </c:pt>
                <c:pt idx="20">
                  <c:v>1.1802536195384561</c:v>
                </c:pt>
                <c:pt idx="21">
                  <c:v>0.88690277111783589</c:v>
                </c:pt>
                <c:pt idx="22">
                  <c:v>0.79946165283861281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Nissan</c:v>
                </c:pt>
                <c:pt idx="9">
                  <c:v>Renault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20.272384352744588</c:v>
                </c:pt>
                <c:pt idx="1">
                  <c:v>16.253611300372643</c:v>
                </c:pt>
                <c:pt idx="2">
                  <c:v>5.927671220362595</c:v>
                </c:pt>
                <c:pt idx="3">
                  <c:v>5.9227229299969171</c:v>
                </c:pt>
                <c:pt idx="4">
                  <c:v>5.3612822923526071</c:v>
                </c:pt>
                <c:pt idx="5">
                  <c:v>5.0457336221104843</c:v>
                </c:pt>
                <c:pt idx="6">
                  <c:v>5.0404046940243683</c:v>
                </c:pt>
                <c:pt idx="7">
                  <c:v>4.7058241377604038</c:v>
                </c:pt>
                <c:pt idx="8">
                  <c:v>3.3709276521884766</c:v>
                </c:pt>
                <c:pt idx="9">
                  <c:v>3.3362896196287259</c:v>
                </c:pt>
                <c:pt idx="10">
                  <c:v>3.0873525504630459</c:v>
                </c:pt>
                <c:pt idx="11">
                  <c:v>2.6743606237890964</c:v>
                </c:pt>
                <c:pt idx="12">
                  <c:v>2.6598963904124973</c:v>
                </c:pt>
                <c:pt idx="13">
                  <c:v>1.9637099997335534</c:v>
                </c:pt>
                <c:pt idx="14">
                  <c:v>1.6527289821366717</c:v>
                </c:pt>
                <c:pt idx="15">
                  <c:v>1.5099898369728644</c:v>
                </c:pt>
                <c:pt idx="16">
                  <c:v>1.4574618315525831</c:v>
                </c:pt>
                <c:pt idx="17">
                  <c:v>1.3524058207120209</c:v>
                </c:pt>
                <c:pt idx="18">
                  <c:v>1.2519174625167004</c:v>
                </c:pt>
                <c:pt idx="19">
                  <c:v>1.2347887650970435</c:v>
                </c:pt>
                <c:pt idx="20">
                  <c:v>1.0197284530502404</c:v>
                </c:pt>
                <c:pt idx="21">
                  <c:v>0.84882211657410833</c:v>
                </c:pt>
                <c:pt idx="22">
                  <c:v>0.79477156027207974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8988160"/>
        <c:axId val="118994048"/>
        <c:axId val="0"/>
      </c:bar3DChart>
      <c:catAx>
        <c:axId val="11898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8994048"/>
        <c:crosses val="autoZero"/>
        <c:auto val="0"/>
        <c:lblAlgn val="ctr"/>
        <c:lblOffset val="100"/>
        <c:noMultiLvlLbl val="0"/>
      </c:catAx>
      <c:valAx>
        <c:axId val="11899404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898816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VW</c:v>
                </c:pt>
                <c:pt idx="2">
                  <c:v>Dacia</c:v>
                </c:pt>
                <c:pt idx="3">
                  <c:v>Citroen</c:v>
                </c:pt>
                <c:pt idx="4">
                  <c:v>Audi</c:v>
                </c:pt>
                <c:pt idx="5">
                  <c:v>Honda</c:v>
                </c:pt>
                <c:pt idx="6">
                  <c:v>Skoda</c:v>
                </c:pt>
                <c:pt idx="7">
                  <c:v>Kia</c:v>
                </c:pt>
                <c:pt idx="8">
                  <c:v>Nissan</c:v>
                </c:pt>
                <c:pt idx="9">
                  <c:v>Mini</c:v>
                </c:pt>
                <c:pt idx="10">
                  <c:v>Mercedes</c:v>
                </c:pt>
                <c:pt idx="11">
                  <c:v>Toyota</c:v>
                </c:pt>
                <c:pt idx="12">
                  <c:v>BMW</c:v>
                </c:pt>
                <c:pt idx="13">
                  <c:v>Ford</c:v>
                </c:pt>
                <c:pt idx="14">
                  <c:v>Volvo</c:v>
                </c:pt>
                <c:pt idx="15">
                  <c:v>Mazda</c:v>
                </c:pt>
                <c:pt idx="16">
                  <c:v>Renault</c:v>
                </c:pt>
                <c:pt idx="17">
                  <c:v>Peugeot</c:v>
                </c:pt>
                <c:pt idx="18">
                  <c:v>Fiat</c:v>
                </c:pt>
                <c:pt idx="19">
                  <c:v>Opel</c:v>
                </c:pt>
                <c:pt idx="20">
                  <c:v>Mitsubishi</c:v>
                </c:pt>
                <c:pt idx="21">
                  <c:v>Subaru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48.204158790170133</c:v>
                </c:pt>
                <c:pt idx="1">
                  <c:v>32.922535211267608</c:v>
                </c:pt>
                <c:pt idx="2">
                  <c:v>18.666666666666668</c:v>
                </c:pt>
                <c:pt idx="3">
                  <c:v>5.4755043227665707</c:v>
                </c:pt>
                <c:pt idx="4">
                  <c:v>5.136612021857923</c:v>
                </c:pt>
                <c:pt idx="5">
                  <c:v>0.43103448275862066</c:v>
                </c:pt>
                <c:pt idx="6">
                  <c:v>-7.7409162717219591</c:v>
                </c:pt>
                <c:pt idx="7">
                  <c:v>-7.9297245963912637</c:v>
                </c:pt>
                <c:pt idx="8">
                  <c:v>-13.059701492537313</c:v>
                </c:pt>
                <c:pt idx="9">
                  <c:v>-14.17910447761194</c:v>
                </c:pt>
                <c:pt idx="10">
                  <c:v>-24.647058823529409</c:v>
                </c:pt>
                <c:pt idx="11">
                  <c:v>-25.843253968253972</c:v>
                </c:pt>
                <c:pt idx="12">
                  <c:v>-33.659066232356132</c:v>
                </c:pt>
                <c:pt idx="13">
                  <c:v>-33.844339622641513</c:v>
                </c:pt>
                <c:pt idx="14">
                  <c:v>-37.762520193861064</c:v>
                </c:pt>
                <c:pt idx="15">
                  <c:v>-46.435845213849284</c:v>
                </c:pt>
                <c:pt idx="16">
                  <c:v>-49.189627228525126</c:v>
                </c:pt>
                <c:pt idx="17">
                  <c:v>-49.430523917995444</c:v>
                </c:pt>
                <c:pt idx="18">
                  <c:v>-56.91573926868044</c:v>
                </c:pt>
                <c:pt idx="19">
                  <c:v>-57.062146892655363</c:v>
                </c:pt>
                <c:pt idx="20">
                  <c:v>-57.095709570957098</c:v>
                </c:pt>
                <c:pt idx="21">
                  <c:v>-62.740384615384613</c:v>
                </c:pt>
                <c:pt idx="22">
                  <c:v>-79.925650557620827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8506752"/>
        <c:axId val="48508288"/>
        <c:axId val="0"/>
      </c:bar3DChart>
      <c:catAx>
        <c:axId val="4850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48508288"/>
        <c:crosses val="autoZero"/>
        <c:auto val="0"/>
        <c:lblAlgn val="ctr"/>
        <c:lblOffset val="100"/>
        <c:noMultiLvlLbl val="0"/>
      </c:catAx>
      <c:valAx>
        <c:axId val="4850828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485067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88900</xdr:rowOff>
    </xdr:from>
    <xdr:to>
      <xdr:col>1</xdr:col>
      <xdr:colOff>596900</xdr:colOff>
      <xdr:row>6</xdr:row>
      <xdr:rowOff>25400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50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9</xdr:row>
      <xdr:rowOff>165100</xdr:rowOff>
    </xdr:from>
    <xdr:to>
      <xdr:col>2</xdr:col>
      <xdr:colOff>393700</xdr:colOff>
      <xdr:row>11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87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165100</xdr:rowOff>
    </xdr:from>
    <xdr:to>
      <xdr:col>3</xdr:col>
      <xdr:colOff>190500</xdr:colOff>
      <xdr:row>24</xdr:row>
      <xdr:rowOff>139700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127000</xdr:rowOff>
    </xdr:from>
    <xdr:to>
      <xdr:col>4</xdr:col>
      <xdr:colOff>393700</xdr:colOff>
      <xdr:row>25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38100</xdr:rowOff>
    </xdr:from>
    <xdr:to>
      <xdr:col>5</xdr:col>
      <xdr:colOff>190500</xdr:colOff>
      <xdr:row>25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177800</xdr:rowOff>
    </xdr:from>
    <xdr:to>
      <xdr:col>5</xdr:col>
      <xdr:colOff>596900</xdr:colOff>
      <xdr:row>24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114300</xdr:rowOff>
    </xdr:from>
    <xdr:to>
      <xdr:col>6</xdr:col>
      <xdr:colOff>393700</xdr:colOff>
      <xdr:row>26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86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76200</xdr:rowOff>
    </xdr:from>
    <xdr:to>
      <xdr:col>7</xdr:col>
      <xdr:colOff>596900</xdr:colOff>
      <xdr:row>28</xdr:row>
      <xdr:rowOff>12700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2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139700</xdr:rowOff>
    </xdr:from>
    <xdr:to>
      <xdr:col>9</xdr:col>
      <xdr:colOff>190500</xdr:colOff>
      <xdr:row>27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92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29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27</xdr:row>
      <xdr:rowOff>165100</xdr:rowOff>
    </xdr:from>
    <xdr:to>
      <xdr:col>12</xdr:col>
      <xdr:colOff>393700</xdr:colOff>
      <xdr:row>28</xdr:row>
      <xdr:rowOff>139700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08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0</xdr:rowOff>
    </xdr:from>
    <xdr:to>
      <xdr:col>13</xdr:col>
      <xdr:colOff>190500</xdr:colOff>
      <xdr:row>29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24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127000</xdr:rowOff>
    </xdr:from>
    <xdr:to>
      <xdr:col>13</xdr:col>
      <xdr:colOff>596900</xdr:colOff>
      <xdr:row>30</xdr:row>
      <xdr:rowOff>63500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177800</xdr:rowOff>
    </xdr:from>
    <xdr:to>
      <xdr:col>14</xdr:col>
      <xdr:colOff>393700</xdr:colOff>
      <xdr:row>30</xdr:row>
      <xdr:rowOff>114300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50800</xdr:rowOff>
    </xdr:from>
    <xdr:to>
      <xdr:col>15</xdr:col>
      <xdr:colOff>596900</xdr:colOff>
      <xdr:row>30</xdr:row>
      <xdr:rowOff>177800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407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1072.608695652174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24670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408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8.5190920575410569</v>
      </c>
      <c r="E10" s="20">
        <v>3082</v>
      </c>
      <c r="F10" s="14">
        <v>4952</v>
      </c>
      <c r="G10" s="31">
        <f t="shared" ref="G10:G73" si="1">IF(F10=0,"",SUM(((E10-F10)/F10)*100))</f>
        <v>-37.762520193861064</v>
      </c>
      <c r="H10" s="32">
        <f t="shared" ref="H10:H73" si="2">IF(E10=0,"",SUM((E10/CntPeriod)*100))</f>
        <v>12.492906364004865</v>
      </c>
      <c r="I10" s="33">
        <f t="shared" ref="I10:I73" si="3">IF(F10=0,"",SUM((F10/CntPeriodPrevYear)*100))</f>
        <v>16.553568443924451</v>
      </c>
      <c r="J10" s="20">
        <v>53259</v>
      </c>
      <c r="K10" s="14">
        <v>49078</v>
      </c>
      <c r="L10" s="31">
        <f t="shared" ref="L10:L73" si="4">IF(K10=0,"",SUM(((J10-K10)/K10)*100))</f>
        <v>8.5190920575410569</v>
      </c>
      <c r="M10" s="32">
        <f t="shared" ref="M10:M73" si="5">IF(J10=0,"",SUM((J10/CntYearAck)*100))</f>
        <v>20.272384352744588</v>
      </c>
      <c r="N10" s="34">
        <f t="shared" ref="N10:N73" si="6">IF(K10=0,"",SUM((K10/CntPrevYearAck)*100))</f>
        <v>19.776199091740644</v>
      </c>
    </row>
    <row r="11" spans="1:19" hidden="1" outlineLevel="1" x14ac:dyDescent="0.25">
      <c r="A11" s="36"/>
      <c r="B11" s="50" t="s">
        <v>19</v>
      </c>
      <c r="C11" s="42">
        <f t="shared" si="0"/>
        <v>27.551839464882942</v>
      </c>
      <c r="D11" s="48"/>
      <c r="E11" s="20">
        <v>845</v>
      </c>
      <c r="F11" s="14">
        <v>991</v>
      </c>
      <c r="G11" s="49">
        <f t="shared" si="1"/>
        <v>-14.732593340060546</v>
      </c>
      <c r="H11" s="33">
        <f t="shared" si="2"/>
        <v>3.4252128090798544</v>
      </c>
      <c r="I11" s="33">
        <f t="shared" si="3"/>
        <v>3.3127193715527326</v>
      </c>
      <c r="J11" s="20">
        <v>19069</v>
      </c>
      <c r="K11" s="14">
        <v>14950</v>
      </c>
      <c r="L11" s="49">
        <f t="shared" si="4"/>
        <v>27.551839464882942</v>
      </c>
      <c r="M11" s="33">
        <f t="shared" si="5"/>
        <v>7.2583806910097177</v>
      </c>
      <c r="N11" s="34">
        <f t="shared" si="6"/>
        <v>6.0241692086377325</v>
      </c>
    </row>
    <row r="12" spans="1:19" hidden="1" outlineLevel="1" x14ac:dyDescent="0.25">
      <c r="A12" s="36"/>
      <c r="B12" s="50" t="s">
        <v>20</v>
      </c>
      <c r="C12" s="42">
        <f t="shared" si="0"/>
        <v>33.758381884137627</v>
      </c>
      <c r="D12" s="48"/>
      <c r="E12" s="20">
        <v>858</v>
      </c>
      <c r="F12" s="14">
        <v>650</v>
      </c>
      <c r="G12" s="49">
        <f t="shared" si="1"/>
        <v>32</v>
      </c>
      <c r="H12" s="33">
        <f t="shared" si="2"/>
        <v>3.4779083907580057</v>
      </c>
      <c r="I12" s="33">
        <f t="shared" si="3"/>
        <v>2.1728229984957377</v>
      </c>
      <c r="J12" s="20">
        <v>12168</v>
      </c>
      <c r="K12" s="14">
        <v>9097</v>
      </c>
      <c r="L12" s="49">
        <f t="shared" si="4"/>
        <v>33.758381884137627</v>
      </c>
      <c r="M12" s="33">
        <f t="shared" si="5"/>
        <v>4.6315997822752237</v>
      </c>
      <c r="N12" s="34">
        <f t="shared" si="6"/>
        <v>3.6656767418714007</v>
      </c>
    </row>
    <row r="13" spans="1:19" hidden="1" outlineLevel="1" x14ac:dyDescent="0.25">
      <c r="A13" s="36"/>
      <c r="B13" s="50" t="s">
        <v>21</v>
      </c>
      <c r="C13" s="42">
        <f t="shared" si="0"/>
        <v>-34.978997991112195</v>
      </c>
      <c r="D13" s="48"/>
      <c r="E13" s="20">
        <v>357</v>
      </c>
      <c r="F13" s="14">
        <v>2458</v>
      </c>
      <c r="G13" s="49">
        <f t="shared" si="1"/>
        <v>-85.475996745321396</v>
      </c>
      <c r="H13" s="33">
        <f t="shared" si="2"/>
        <v>1.4471017430077016</v>
      </c>
      <c r="I13" s="33">
        <f t="shared" si="3"/>
        <v>8.2166137389269611</v>
      </c>
      <c r="J13" s="20">
        <v>10681</v>
      </c>
      <c r="K13" s="14">
        <v>16427</v>
      </c>
      <c r="L13" s="49">
        <f t="shared" si="4"/>
        <v>-34.978997991112195</v>
      </c>
      <c r="M13" s="33">
        <f t="shared" si="5"/>
        <v>4.065591491985673</v>
      </c>
      <c r="N13" s="34">
        <f t="shared" si="6"/>
        <v>6.6193329491834128</v>
      </c>
    </row>
    <row r="14" spans="1:19" hidden="1" outlineLevel="1" x14ac:dyDescent="0.25">
      <c r="A14" s="36"/>
      <c r="B14" s="50" t="s">
        <v>22</v>
      </c>
      <c r="C14" s="42">
        <f t="shared" si="0"/>
        <v>-16.523313716613853</v>
      </c>
      <c r="D14" s="48"/>
      <c r="E14" s="20">
        <v>378</v>
      </c>
      <c r="F14" s="14">
        <v>683</v>
      </c>
      <c r="G14" s="49">
        <f t="shared" si="1"/>
        <v>-44.655929721815518</v>
      </c>
      <c r="H14" s="33">
        <f t="shared" si="2"/>
        <v>1.5322253749493313</v>
      </c>
      <c r="I14" s="33">
        <f t="shared" si="3"/>
        <v>2.2831355507270601</v>
      </c>
      <c r="J14" s="20">
        <v>5532</v>
      </c>
      <c r="K14" s="14">
        <v>6627</v>
      </c>
      <c r="L14" s="49">
        <f t="shared" si="4"/>
        <v>-16.523313716613853</v>
      </c>
      <c r="M14" s="33">
        <f t="shared" si="5"/>
        <v>2.1056878694564873</v>
      </c>
      <c r="N14" s="34">
        <f t="shared" si="6"/>
        <v>2.6703792204442975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555</v>
      </c>
      <c r="F15" s="14">
        <v>0</v>
      </c>
      <c r="G15" s="49" t="str">
        <f t="shared" si="1"/>
        <v/>
      </c>
      <c r="H15" s="33">
        <f t="shared" si="2"/>
        <v>2.24969598702878</v>
      </c>
      <c r="I15" s="33" t="str">
        <f t="shared" si="3"/>
        <v/>
      </c>
      <c r="J15" s="20">
        <v>3903</v>
      </c>
      <c r="K15" s="14">
        <v>0</v>
      </c>
      <c r="L15" s="49" t="str">
        <f t="shared" si="4"/>
        <v/>
      </c>
      <c r="M15" s="33">
        <f t="shared" si="5"/>
        <v>1.4856290228649078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-3.457041179461108</v>
      </c>
      <c r="D16" s="48"/>
      <c r="E16" s="20">
        <v>88</v>
      </c>
      <c r="F16" s="14">
        <v>170</v>
      </c>
      <c r="G16" s="49">
        <f t="shared" si="1"/>
        <v>-48.235294117647058</v>
      </c>
      <c r="H16" s="33">
        <f t="shared" si="2"/>
        <v>0.35670855289825698</v>
      </c>
      <c r="I16" s="33">
        <f t="shared" si="3"/>
        <v>0.56827678422196226</v>
      </c>
      <c r="J16" s="20">
        <v>1899</v>
      </c>
      <c r="K16" s="14">
        <v>1967</v>
      </c>
      <c r="L16" s="49">
        <f t="shared" si="4"/>
        <v>-3.457041179461108</v>
      </c>
      <c r="M16" s="33">
        <f t="shared" si="5"/>
        <v>0.72283103110952085</v>
      </c>
      <c r="N16" s="34">
        <f t="shared" si="6"/>
        <v>0.79261142698263676</v>
      </c>
    </row>
    <row r="17" spans="1:14" hidden="1" outlineLevel="1" x14ac:dyDescent="0.25">
      <c r="A17" s="36"/>
      <c r="B17" s="50" t="s">
        <v>25</v>
      </c>
      <c r="C17" s="42">
        <f t="shared" si="0"/>
        <v>-30</v>
      </c>
      <c r="D17" s="48"/>
      <c r="E17" s="20">
        <v>1</v>
      </c>
      <c r="F17" s="14">
        <v>0</v>
      </c>
      <c r="G17" s="49" t="str">
        <f t="shared" si="1"/>
        <v/>
      </c>
      <c r="H17" s="33">
        <f t="shared" si="2"/>
        <v>4.0535062829347391E-3</v>
      </c>
      <c r="I17" s="33" t="str">
        <f t="shared" si="3"/>
        <v/>
      </c>
      <c r="J17" s="20">
        <v>7</v>
      </c>
      <c r="K17" s="14">
        <v>10</v>
      </c>
      <c r="L17" s="49">
        <f t="shared" si="4"/>
        <v>-30</v>
      </c>
      <c r="M17" s="33">
        <f t="shared" si="5"/>
        <v>2.6644640430577389E-3</v>
      </c>
      <c r="N17" s="34">
        <f t="shared" si="6"/>
        <v>4.0295446211623624E-3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17.15273395703586</v>
      </c>
      <c r="D18" s="48"/>
      <c r="E18" s="20">
        <v>6040</v>
      </c>
      <c r="F18" s="14">
        <v>4544</v>
      </c>
      <c r="G18" s="49">
        <f t="shared" si="1"/>
        <v>32.922535211267608</v>
      </c>
      <c r="H18" s="33">
        <f t="shared" si="2"/>
        <v>24.483177948925821</v>
      </c>
      <c r="I18" s="33">
        <f t="shared" si="3"/>
        <v>15.189704161791742</v>
      </c>
      <c r="J18" s="20">
        <v>42701</v>
      </c>
      <c r="K18" s="14">
        <v>36449</v>
      </c>
      <c r="L18" s="49">
        <f t="shared" si="4"/>
        <v>17.15273395703586</v>
      </c>
      <c r="M18" s="33">
        <f t="shared" si="5"/>
        <v>16.253611300372643</v>
      </c>
      <c r="N18" s="34">
        <f t="shared" si="6"/>
        <v>14.687287189674695</v>
      </c>
    </row>
    <row r="19" spans="1:14" hidden="1" outlineLevel="1" x14ac:dyDescent="0.25">
      <c r="A19" s="36"/>
      <c r="B19" s="50" t="s">
        <v>28</v>
      </c>
      <c r="C19" s="42">
        <f t="shared" si="0"/>
        <v>2.2651889005743873</v>
      </c>
      <c r="D19" s="48"/>
      <c r="E19" s="20">
        <v>2010</v>
      </c>
      <c r="F19" s="14">
        <v>1784</v>
      </c>
      <c r="G19" s="49">
        <f t="shared" si="1"/>
        <v>12.668161434977579</v>
      </c>
      <c r="H19" s="33">
        <f t="shared" si="2"/>
        <v>8.147547628698824</v>
      </c>
      <c r="I19" s="33">
        <f t="shared" si="3"/>
        <v>5.9635634297175333</v>
      </c>
      <c r="J19" s="20">
        <v>12641</v>
      </c>
      <c r="K19" s="14">
        <v>12361</v>
      </c>
      <c r="L19" s="49">
        <f t="shared" si="4"/>
        <v>2.2651889005743873</v>
      </c>
      <c r="M19" s="33">
        <f t="shared" si="5"/>
        <v>4.8116414240418397</v>
      </c>
      <c r="N19" s="34">
        <f t="shared" si="6"/>
        <v>4.9809201062187958</v>
      </c>
    </row>
    <row r="20" spans="1:14" hidden="1" outlineLevel="1" x14ac:dyDescent="0.25">
      <c r="A20" s="36"/>
      <c r="B20" s="50" t="s">
        <v>29</v>
      </c>
      <c r="C20" s="42">
        <f t="shared" si="0"/>
        <v>27.758932609678876</v>
      </c>
      <c r="D20" s="48"/>
      <c r="E20" s="20">
        <v>1279</v>
      </c>
      <c r="F20" s="14">
        <v>1329</v>
      </c>
      <c r="G20" s="49">
        <f t="shared" si="1"/>
        <v>-3.7622272385252074</v>
      </c>
      <c r="H20" s="33">
        <f t="shared" si="2"/>
        <v>5.1844345358735309</v>
      </c>
      <c r="I20" s="33">
        <f t="shared" si="3"/>
        <v>4.4425873307705164</v>
      </c>
      <c r="J20" s="20">
        <v>11299</v>
      </c>
      <c r="K20" s="14">
        <v>8844</v>
      </c>
      <c r="L20" s="49">
        <f t="shared" si="4"/>
        <v>27.758932609678876</v>
      </c>
      <c r="M20" s="33">
        <f t="shared" si="5"/>
        <v>4.3008256032156273</v>
      </c>
      <c r="N20" s="34">
        <f t="shared" si="6"/>
        <v>3.5637292629559933</v>
      </c>
    </row>
    <row r="21" spans="1:14" hidden="1" outlineLevel="1" x14ac:dyDescent="0.25">
      <c r="A21" s="36"/>
      <c r="B21" s="50" t="s">
        <v>30</v>
      </c>
      <c r="C21" s="42">
        <f t="shared" si="0"/>
        <v>33.317943982763929</v>
      </c>
      <c r="D21" s="48"/>
      <c r="E21" s="20">
        <v>1251</v>
      </c>
      <c r="F21" s="14">
        <v>574</v>
      </c>
      <c r="G21" s="49">
        <f t="shared" si="1"/>
        <v>117.94425087108013</v>
      </c>
      <c r="H21" s="33">
        <f t="shared" si="2"/>
        <v>5.0709363599513582</v>
      </c>
      <c r="I21" s="33">
        <f t="shared" si="3"/>
        <v>1.91876984790239</v>
      </c>
      <c r="J21" s="20">
        <v>8663</v>
      </c>
      <c r="K21" s="14">
        <v>6498</v>
      </c>
      <c r="L21" s="49">
        <f t="shared" si="4"/>
        <v>33.317943982763929</v>
      </c>
      <c r="M21" s="33">
        <f t="shared" si="5"/>
        <v>3.29746457214417</v>
      </c>
      <c r="N21" s="34">
        <f t="shared" si="6"/>
        <v>2.6183980948313033</v>
      </c>
    </row>
    <row r="22" spans="1:14" hidden="1" outlineLevel="1" x14ac:dyDescent="0.25">
      <c r="A22" s="36"/>
      <c r="B22" s="50" t="s">
        <v>31</v>
      </c>
      <c r="C22" s="42">
        <f t="shared" si="0"/>
        <v>-10.923076923076923</v>
      </c>
      <c r="D22" s="48"/>
      <c r="E22" s="20">
        <v>638</v>
      </c>
      <c r="F22" s="14">
        <v>340</v>
      </c>
      <c r="G22" s="49">
        <f t="shared" si="1"/>
        <v>87.647058823529406</v>
      </c>
      <c r="H22" s="33">
        <f t="shared" si="2"/>
        <v>2.5861370085123632</v>
      </c>
      <c r="I22" s="33">
        <f t="shared" si="3"/>
        <v>1.1365535684439245</v>
      </c>
      <c r="J22" s="20">
        <v>3474</v>
      </c>
      <c r="K22" s="14">
        <v>3900</v>
      </c>
      <c r="L22" s="49">
        <f t="shared" si="4"/>
        <v>-10.923076923076923</v>
      </c>
      <c r="M22" s="33">
        <f t="shared" si="5"/>
        <v>1.3223354407975123</v>
      </c>
      <c r="N22" s="34">
        <f t="shared" si="6"/>
        <v>1.5715224022533214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477</v>
      </c>
      <c r="F23" s="14">
        <v>0</v>
      </c>
      <c r="G23" s="49" t="str">
        <f t="shared" si="1"/>
        <v/>
      </c>
      <c r="H23" s="33">
        <f t="shared" si="2"/>
        <v>1.9335224969598701</v>
      </c>
      <c r="I23" s="33" t="str">
        <f t="shared" si="3"/>
        <v/>
      </c>
      <c r="J23" s="20">
        <v>2236</v>
      </c>
      <c r="K23" s="14">
        <v>0</v>
      </c>
      <c r="L23" s="49" t="str">
        <f t="shared" si="4"/>
        <v/>
      </c>
      <c r="M23" s="33">
        <f t="shared" si="5"/>
        <v>0.85110594289672914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-1.6877637130801686</v>
      </c>
      <c r="D24" s="48"/>
      <c r="E24" s="20">
        <v>93</v>
      </c>
      <c r="F24" s="14">
        <v>105</v>
      </c>
      <c r="G24" s="49">
        <f t="shared" si="1"/>
        <v>-11.428571428571429</v>
      </c>
      <c r="H24" s="33">
        <f t="shared" si="2"/>
        <v>0.37697608431293067</v>
      </c>
      <c r="I24" s="33">
        <f t="shared" si="3"/>
        <v>0.35099448437238845</v>
      </c>
      <c r="J24" s="20">
        <v>932</v>
      </c>
      <c r="K24" s="14">
        <v>948</v>
      </c>
      <c r="L24" s="49">
        <f t="shared" si="4"/>
        <v>-1.6877637130801686</v>
      </c>
      <c r="M24" s="33">
        <f t="shared" si="5"/>
        <v>0.35475435544711609</v>
      </c>
      <c r="N24" s="34">
        <f t="shared" si="6"/>
        <v>0.38200083008619196</v>
      </c>
    </row>
    <row r="25" spans="1:14" hidden="1" outlineLevel="1" x14ac:dyDescent="0.25">
      <c r="A25" s="36"/>
      <c r="B25" s="50" t="s">
        <v>34</v>
      </c>
      <c r="C25" s="42">
        <f t="shared" si="0"/>
        <v>-29.953051643192492</v>
      </c>
      <c r="D25" s="48"/>
      <c r="E25" s="20">
        <v>76</v>
      </c>
      <c r="F25" s="14">
        <v>111</v>
      </c>
      <c r="G25" s="49">
        <f t="shared" si="1"/>
        <v>-31.531531531531531</v>
      </c>
      <c r="H25" s="33">
        <f t="shared" si="2"/>
        <v>0.30806647750304011</v>
      </c>
      <c r="I25" s="33">
        <f t="shared" si="3"/>
        <v>0.37105131205081066</v>
      </c>
      <c r="J25" s="20">
        <v>746</v>
      </c>
      <c r="K25" s="14">
        <v>1065</v>
      </c>
      <c r="L25" s="49">
        <f t="shared" si="4"/>
        <v>-29.953051643192492</v>
      </c>
      <c r="M25" s="33">
        <f t="shared" si="5"/>
        <v>0.28395573944586761</v>
      </c>
      <c r="N25" s="34">
        <f t="shared" si="6"/>
        <v>0.42914650215379158</v>
      </c>
    </row>
    <row r="26" spans="1:14" hidden="1" outlineLevel="1" x14ac:dyDescent="0.25">
      <c r="A26" s="36"/>
      <c r="B26" s="50" t="s">
        <v>35</v>
      </c>
      <c r="C26" s="42">
        <f t="shared" si="0"/>
        <v>723.07692307692309</v>
      </c>
      <c r="D26" s="48"/>
      <c r="E26" s="20">
        <v>44</v>
      </c>
      <c r="F26" s="14">
        <v>49</v>
      </c>
      <c r="G26" s="49">
        <f t="shared" si="1"/>
        <v>-10.204081632653061</v>
      </c>
      <c r="H26" s="33">
        <f t="shared" si="2"/>
        <v>0.17835427644912849</v>
      </c>
      <c r="I26" s="33">
        <f t="shared" si="3"/>
        <v>0.16379742604044795</v>
      </c>
      <c r="J26" s="20">
        <v>535</v>
      </c>
      <c r="K26" s="14">
        <v>65</v>
      </c>
      <c r="L26" s="49">
        <f t="shared" si="4"/>
        <v>723.07692307692309</v>
      </c>
      <c r="M26" s="33">
        <f t="shared" si="5"/>
        <v>0.20364118043369861</v>
      </c>
      <c r="N26" s="34">
        <f t="shared" si="6"/>
        <v>2.6192040037555358E-2</v>
      </c>
    </row>
    <row r="27" spans="1:14" hidden="1" outlineLevel="1" x14ac:dyDescent="0.25">
      <c r="A27" s="36"/>
      <c r="B27" s="50" t="s">
        <v>36</v>
      </c>
      <c r="C27" s="42">
        <f t="shared" si="0"/>
        <v>-31.979030144167758</v>
      </c>
      <c r="D27" s="48"/>
      <c r="E27" s="20">
        <v>15</v>
      </c>
      <c r="F27" s="14">
        <v>99</v>
      </c>
      <c r="G27" s="49">
        <f t="shared" si="1"/>
        <v>-84.848484848484844</v>
      </c>
      <c r="H27" s="33">
        <f t="shared" si="2"/>
        <v>6.0802594244021083E-2</v>
      </c>
      <c r="I27" s="33">
        <f t="shared" si="3"/>
        <v>0.33093765669396624</v>
      </c>
      <c r="J27" s="20">
        <v>519</v>
      </c>
      <c r="K27" s="14">
        <v>763</v>
      </c>
      <c r="L27" s="49">
        <f t="shared" si="4"/>
        <v>-31.979030144167758</v>
      </c>
      <c r="M27" s="33">
        <f t="shared" si="5"/>
        <v>0.1975509769067095</v>
      </c>
      <c r="N27" s="34">
        <f t="shared" si="6"/>
        <v>0.30745425459468828</v>
      </c>
    </row>
    <row r="28" spans="1:14" hidden="1" outlineLevel="1" x14ac:dyDescent="0.25">
      <c r="A28" s="36"/>
      <c r="B28" s="50" t="s">
        <v>37</v>
      </c>
      <c r="C28" s="42">
        <f t="shared" si="0"/>
        <v>11.725663716814159</v>
      </c>
      <c r="D28" s="48"/>
      <c r="E28" s="20">
        <v>37</v>
      </c>
      <c r="F28" s="14">
        <v>29</v>
      </c>
      <c r="G28" s="49">
        <f t="shared" si="1"/>
        <v>27.586206896551722</v>
      </c>
      <c r="H28" s="33">
        <f t="shared" si="2"/>
        <v>0.14997973246858531</v>
      </c>
      <c r="I28" s="33">
        <f t="shared" si="3"/>
        <v>9.6941333779040614E-2</v>
      </c>
      <c r="J28" s="20">
        <v>505</v>
      </c>
      <c r="K28" s="14">
        <v>452</v>
      </c>
      <c r="L28" s="49">
        <f t="shared" si="4"/>
        <v>11.725663716814159</v>
      </c>
      <c r="M28" s="33">
        <f t="shared" si="5"/>
        <v>0.19222204882059402</v>
      </c>
      <c r="N28" s="34">
        <f t="shared" si="6"/>
        <v>0.18213541687653878</v>
      </c>
    </row>
    <row r="29" spans="1:14" hidden="1" outlineLevel="1" x14ac:dyDescent="0.25">
      <c r="A29" s="36"/>
      <c r="B29" s="50" t="s">
        <v>38</v>
      </c>
      <c r="C29" s="42">
        <f t="shared" si="0"/>
        <v>-19.083969465648856</v>
      </c>
      <c r="D29" s="48"/>
      <c r="E29" s="20">
        <v>2</v>
      </c>
      <c r="F29" s="14">
        <v>41</v>
      </c>
      <c r="G29" s="49">
        <f t="shared" si="1"/>
        <v>-95.121951219512198</v>
      </c>
      <c r="H29" s="33">
        <f t="shared" si="2"/>
        <v>8.1070125658694783E-3</v>
      </c>
      <c r="I29" s="33">
        <f t="shared" si="3"/>
        <v>0.13705498913588499</v>
      </c>
      <c r="J29" s="20">
        <v>318</v>
      </c>
      <c r="K29" s="14">
        <v>393</v>
      </c>
      <c r="L29" s="49">
        <f t="shared" si="4"/>
        <v>-19.083969465648856</v>
      </c>
      <c r="M29" s="33">
        <f t="shared" si="5"/>
        <v>0.12104279509890872</v>
      </c>
      <c r="N29" s="34">
        <f t="shared" si="6"/>
        <v>0.15836110361168085</v>
      </c>
    </row>
    <row r="30" spans="1:14" hidden="1" outlineLevel="1" x14ac:dyDescent="0.25">
      <c r="A30" s="36"/>
      <c r="B30" s="50" t="s">
        <v>39</v>
      </c>
      <c r="C30" s="42">
        <f t="shared" si="0"/>
        <v>-21.44927536231884</v>
      </c>
      <c r="D30" s="48"/>
      <c r="E30" s="20">
        <v>2</v>
      </c>
      <c r="F30" s="14">
        <v>21</v>
      </c>
      <c r="G30" s="49">
        <f t="shared" si="1"/>
        <v>-90.476190476190482</v>
      </c>
      <c r="H30" s="33">
        <f t="shared" si="2"/>
        <v>8.1070125658694783E-3</v>
      </c>
      <c r="I30" s="33">
        <f t="shared" si="3"/>
        <v>7.0198896874477681E-2</v>
      </c>
      <c r="J30" s="20">
        <v>271</v>
      </c>
      <c r="K30" s="14">
        <v>345</v>
      </c>
      <c r="L30" s="49">
        <f t="shared" si="4"/>
        <v>-21.44927536231884</v>
      </c>
      <c r="M30" s="33">
        <f t="shared" si="5"/>
        <v>0.10315282223837818</v>
      </c>
      <c r="N30" s="34">
        <f t="shared" si="6"/>
        <v>0.1390192894301015</v>
      </c>
    </row>
    <row r="31" spans="1:14" hidden="1" outlineLevel="1" x14ac:dyDescent="0.25">
      <c r="A31" s="36"/>
      <c r="B31" s="50" t="s">
        <v>40</v>
      </c>
      <c r="C31" s="42">
        <f t="shared" si="0"/>
        <v>-26.501766784452297</v>
      </c>
      <c r="D31" s="48"/>
      <c r="E31" s="20">
        <v>73</v>
      </c>
      <c r="F31" s="14">
        <v>34</v>
      </c>
      <c r="G31" s="49">
        <f t="shared" si="1"/>
        <v>114.70588235294117</v>
      </c>
      <c r="H31" s="33">
        <f t="shared" si="2"/>
        <v>0.29590595865423591</v>
      </c>
      <c r="I31" s="33">
        <f t="shared" si="3"/>
        <v>0.11365535684439246</v>
      </c>
      <c r="J31" s="20">
        <v>208</v>
      </c>
      <c r="K31" s="14">
        <v>283</v>
      </c>
      <c r="L31" s="49">
        <f t="shared" si="4"/>
        <v>-26.501766784452297</v>
      </c>
      <c r="M31" s="33">
        <f t="shared" si="5"/>
        <v>7.9172645850858522E-2</v>
      </c>
      <c r="N31" s="34">
        <f t="shared" si="6"/>
        <v>0.11403611277889486</v>
      </c>
    </row>
    <row r="32" spans="1:14" hidden="1" outlineLevel="1" x14ac:dyDescent="0.25">
      <c r="A32" s="36"/>
      <c r="B32" s="50" t="s">
        <v>41</v>
      </c>
      <c r="C32" s="42">
        <f t="shared" si="0"/>
        <v>-36.363636363636367</v>
      </c>
      <c r="D32" s="48"/>
      <c r="E32" s="20">
        <v>43</v>
      </c>
      <c r="F32" s="14">
        <v>28</v>
      </c>
      <c r="G32" s="49">
        <f t="shared" si="1"/>
        <v>53.571428571428569</v>
      </c>
      <c r="H32" s="33">
        <f t="shared" si="2"/>
        <v>0.17430077016619375</v>
      </c>
      <c r="I32" s="33">
        <f t="shared" si="3"/>
        <v>9.3598529165970251E-2</v>
      </c>
      <c r="J32" s="20">
        <v>182</v>
      </c>
      <c r="K32" s="14">
        <v>286</v>
      </c>
      <c r="L32" s="49">
        <f t="shared" si="4"/>
        <v>-36.363636363636367</v>
      </c>
      <c r="M32" s="33">
        <f t="shared" si="5"/>
        <v>6.9276065119501212E-2</v>
      </c>
      <c r="N32" s="34">
        <f t="shared" si="6"/>
        <v>0.11524497616524357</v>
      </c>
    </row>
    <row r="33" spans="1:14" hidden="1" outlineLevel="1" x14ac:dyDescent="0.25">
      <c r="A33" s="36"/>
      <c r="B33" s="50" t="s">
        <v>42</v>
      </c>
      <c r="C33" s="42">
        <f t="shared" si="0"/>
        <v>-23.555555555555554</v>
      </c>
      <c r="D33" s="48"/>
      <c r="E33" s="20">
        <v>0</v>
      </c>
      <c r="F33" s="14">
        <v>0</v>
      </c>
      <c r="G33" s="49" t="str">
        <f t="shared" si="1"/>
        <v/>
      </c>
      <c r="H33" s="33" t="str">
        <f t="shared" si="2"/>
        <v/>
      </c>
      <c r="I33" s="33" t="str">
        <f t="shared" si="3"/>
        <v/>
      </c>
      <c r="J33" s="20">
        <v>172</v>
      </c>
      <c r="K33" s="14">
        <v>225</v>
      </c>
      <c r="L33" s="49">
        <f t="shared" si="4"/>
        <v>-23.555555555555554</v>
      </c>
      <c r="M33" s="33">
        <f t="shared" si="5"/>
        <v>6.546968791513301E-2</v>
      </c>
      <c r="N33" s="34">
        <f t="shared" si="6"/>
        <v>9.0664753976153159E-2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8.0590892423247247E-3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4.029544621162363E-4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5.9027541652499149</v>
      </c>
      <c r="D36" s="48"/>
      <c r="E36" s="20">
        <v>1939</v>
      </c>
      <c r="F36" s="14">
        <v>2106</v>
      </c>
      <c r="G36" s="49">
        <f t="shared" si="1"/>
        <v>-7.9297245963912637</v>
      </c>
      <c r="H36" s="33">
        <f t="shared" si="2"/>
        <v>7.8597486826104586</v>
      </c>
      <c r="I36" s="33">
        <f t="shared" si="3"/>
        <v>7.0399465151261911</v>
      </c>
      <c r="J36" s="20">
        <v>15573</v>
      </c>
      <c r="K36" s="14">
        <v>14705</v>
      </c>
      <c r="L36" s="49">
        <f t="shared" si="4"/>
        <v>5.9027541652499149</v>
      </c>
      <c r="M36" s="33">
        <f t="shared" si="5"/>
        <v>5.927671220362595</v>
      </c>
      <c r="N36" s="34">
        <f t="shared" si="6"/>
        <v>5.9254453654192538</v>
      </c>
    </row>
    <row r="37" spans="1:14" hidden="1" outlineLevel="1" x14ac:dyDescent="0.25">
      <c r="A37" s="36"/>
      <c r="B37" s="50" t="s">
        <v>47</v>
      </c>
      <c r="C37" s="42">
        <f t="shared" si="0"/>
        <v>91.165102153506353</v>
      </c>
      <c r="D37" s="48"/>
      <c r="E37" s="20">
        <v>755</v>
      </c>
      <c r="F37" s="14">
        <v>275</v>
      </c>
      <c r="G37" s="49">
        <f t="shared" si="1"/>
        <v>174.54545454545453</v>
      </c>
      <c r="H37" s="33">
        <f t="shared" si="2"/>
        <v>3.0603972436157276</v>
      </c>
      <c r="I37" s="33">
        <f t="shared" si="3"/>
        <v>0.91927126859435071</v>
      </c>
      <c r="J37" s="20">
        <v>3462</v>
      </c>
      <c r="K37" s="14">
        <v>1811</v>
      </c>
      <c r="L37" s="49">
        <f t="shared" si="4"/>
        <v>91.165102153506353</v>
      </c>
      <c r="M37" s="33">
        <f t="shared" si="5"/>
        <v>1.3177677881522702</v>
      </c>
      <c r="N37" s="34">
        <f t="shared" si="6"/>
        <v>0.72975053089250386</v>
      </c>
    </row>
    <row r="38" spans="1:14" hidden="1" outlineLevel="1" x14ac:dyDescent="0.25">
      <c r="A38" s="36"/>
      <c r="B38" s="50" t="s">
        <v>48</v>
      </c>
      <c r="C38" s="42">
        <f t="shared" si="0"/>
        <v>-11.80482686253935</v>
      </c>
      <c r="D38" s="48"/>
      <c r="E38" s="20">
        <v>337</v>
      </c>
      <c r="F38" s="14">
        <v>617</v>
      </c>
      <c r="G38" s="49">
        <f t="shared" si="1"/>
        <v>-45.380875202593188</v>
      </c>
      <c r="H38" s="33">
        <f t="shared" si="2"/>
        <v>1.3660316173490068</v>
      </c>
      <c r="I38" s="33">
        <f t="shared" si="3"/>
        <v>2.0625104462644157</v>
      </c>
      <c r="J38" s="20">
        <v>3362</v>
      </c>
      <c r="K38" s="14">
        <v>3812</v>
      </c>
      <c r="L38" s="49">
        <f t="shared" si="4"/>
        <v>-11.80482686253935</v>
      </c>
      <c r="M38" s="33">
        <f t="shared" si="5"/>
        <v>1.2797040161085884</v>
      </c>
      <c r="N38" s="34">
        <f t="shared" si="6"/>
        <v>1.5360624095870925</v>
      </c>
    </row>
    <row r="39" spans="1:14" hidden="1" outlineLevel="1" x14ac:dyDescent="0.25">
      <c r="A39" s="36"/>
      <c r="B39" s="50" t="s">
        <v>49</v>
      </c>
      <c r="C39" s="42">
        <f t="shared" si="0"/>
        <v>62.441679626749611</v>
      </c>
      <c r="D39" s="48"/>
      <c r="E39" s="20">
        <v>238</v>
      </c>
      <c r="F39" s="14">
        <v>298</v>
      </c>
      <c r="G39" s="49">
        <f t="shared" si="1"/>
        <v>-20.134228187919462</v>
      </c>
      <c r="H39" s="33">
        <f t="shared" si="2"/>
        <v>0.96473449533846767</v>
      </c>
      <c r="I39" s="33">
        <f t="shared" si="3"/>
        <v>0.99615577469496908</v>
      </c>
      <c r="J39" s="20">
        <v>2089</v>
      </c>
      <c r="K39" s="14">
        <v>1286</v>
      </c>
      <c r="L39" s="49">
        <f t="shared" si="4"/>
        <v>62.441679626749611</v>
      </c>
      <c r="M39" s="33">
        <f t="shared" si="5"/>
        <v>0.79515219799251668</v>
      </c>
      <c r="N39" s="34">
        <f t="shared" si="6"/>
        <v>0.51819943828147974</v>
      </c>
    </row>
    <row r="40" spans="1:14" hidden="1" outlineLevel="1" x14ac:dyDescent="0.25">
      <c r="A40" s="36"/>
      <c r="B40" s="50" t="s">
        <v>50</v>
      </c>
      <c r="C40" s="42">
        <f t="shared" si="0"/>
        <v>-29.323671497584542</v>
      </c>
      <c r="D40" s="48"/>
      <c r="E40" s="20">
        <v>77</v>
      </c>
      <c r="F40" s="14">
        <v>237</v>
      </c>
      <c r="G40" s="49">
        <f t="shared" si="1"/>
        <v>-67.510548523206751</v>
      </c>
      <c r="H40" s="33">
        <f t="shared" si="2"/>
        <v>0.31211998378597489</v>
      </c>
      <c r="I40" s="33">
        <f t="shared" si="3"/>
        <v>0.79224469329767666</v>
      </c>
      <c r="J40" s="20">
        <v>1463</v>
      </c>
      <c r="K40" s="14">
        <v>2070</v>
      </c>
      <c r="L40" s="49">
        <f t="shared" si="4"/>
        <v>-29.323671497584542</v>
      </c>
      <c r="M40" s="33">
        <f t="shared" si="5"/>
        <v>0.55687298499906746</v>
      </c>
      <c r="N40" s="34">
        <f t="shared" si="6"/>
        <v>0.834115736580609</v>
      </c>
    </row>
    <row r="41" spans="1:14" hidden="1" outlineLevel="1" x14ac:dyDescent="0.25">
      <c r="A41" s="36"/>
      <c r="B41" s="50" t="s">
        <v>51</v>
      </c>
      <c r="C41" s="42">
        <f t="shared" si="0"/>
        <v>-10.74964639321075</v>
      </c>
      <c r="D41" s="48"/>
      <c r="E41" s="20">
        <v>197</v>
      </c>
      <c r="F41" s="14">
        <v>168</v>
      </c>
      <c r="G41" s="49">
        <f t="shared" si="1"/>
        <v>17.261904761904763</v>
      </c>
      <c r="H41" s="33">
        <f t="shared" si="2"/>
        <v>0.79854073773814349</v>
      </c>
      <c r="I41" s="33">
        <f t="shared" si="3"/>
        <v>0.56159117499582145</v>
      </c>
      <c r="J41" s="20">
        <v>1262</v>
      </c>
      <c r="K41" s="14">
        <v>1414</v>
      </c>
      <c r="L41" s="49">
        <f t="shared" si="4"/>
        <v>-10.74964639321075</v>
      </c>
      <c r="M41" s="33">
        <f t="shared" si="5"/>
        <v>0.48036480319126668</v>
      </c>
      <c r="N41" s="34">
        <f t="shared" si="6"/>
        <v>0.569777609432358</v>
      </c>
    </row>
    <row r="42" spans="1:14" hidden="1" outlineLevel="1" x14ac:dyDescent="0.25">
      <c r="A42" s="36"/>
      <c r="B42" s="50" t="s">
        <v>52</v>
      </c>
      <c r="C42" s="42">
        <f t="shared" si="0"/>
        <v>-48.139197680038663</v>
      </c>
      <c r="D42" s="48"/>
      <c r="E42" s="20">
        <v>114</v>
      </c>
      <c r="F42" s="14">
        <v>216</v>
      </c>
      <c r="G42" s="49">
        <f t="shared" si="1"/>
        <v>-47.222222222222221</v>
      </c>
      <c r="H42" s="33">
        <f t="shared" si="2"/>
        <v>0.4620997162545602</v>
      </c>
      <c r="I42" s="33">
        <f t="shared" si="3"/>
        <v>0.7220457964231991</v>
      </c>
      <c r="J42" s="20">
        <v>1073</v>
      </c>
      <c r="K42" s="14">
        <v>2069</v>
      </c>
      <c r="L42" s="49">
        <f t="shared" si="4"/>
        <v>-48.139197680038663</v>
      </c>
      <c r="M42" s="33">
        <f t="shared" si="5"/>
        <v>0.40842427402870773</v>
      </c>
      <c r="N42" s="34">
        <f t="shared" si="6"/>
        <v>0.83371278211849276</v>
      </c>
    </row>
    <row r="43" spans="1:14" hidden="1" outlineLevel="1" x14ac:dyDescent="0.25">
      <c r="A43" s="36"/>
      <c r="B43" s="50" t="s">
        <v>53</v>
      </c>
      <c r="C43" s="42" t="str">
        <f t="shared" si="0"/>
        <v/>
      </c>
      <c r="D43" s="48"/>
      <c r="E43" s="20">
        <v>88</v>
      </c>
      <c r="F43" s="14">
        <v>0</v>
      </c>
      <c r="G43" s="49" t="str">
        <f t="shared" si="1"/>
        <v/>
      </c>
      <c r="H43" s="33">
        <f t="shared" si="2"/>
        <v>0.35670855289825698</v>
      </c>
      <c r="I43" s="33" t="str">
        <f t="shared" si="3"/>
        <v/>
      </c>
      <c r="J43" s="20">
        <v>978</v>
      </c>
      <c r="K43" s="14">
        <v>0</v>
      </c>
      <c r="L43" s="49" t="str">
        <f t="shared" si="4"/>
        <v/>
      </c>
      <c r="M43" s="33">
        <f t="shared" si="5"/>
        <v>0.37226369058720982</v>
      </c>
      <c r="N43" s="34" t="str">
        <f t="shared" si="6"/>
        <v/>
      </c>
    </row>
    <row r="44" spans="1:14" hidden="1" outlineLevel="1" x14ac:dyDescent="0.25">
      <c r="A44" s="36"/>
      <c r="B44" s="50" t="s">
        <v>54</v>
      </c>
      <c r="C44" s="42">
        <f t="shared" si="0"/>
        <v>-1.854974704890388</v>
      </c>
      <c r="D44" s="48"/>
      <c r="E44" s="20">
        <v>55</v>
      </c>
      <c r="F44" s="14">
        <v>88</v>
      </c>
      <c r="G44" s="49">
        <f t="shared" si="1"/>
        <v>-37.5</v>
      </c>
      <c r="H44" s="33">
        <f t="shared" si="2"/>
        <v>0.22294284556141061</v>
      </c>
      <c r="I44" s="33">
        <f t="shared" si="3"/>
        <v>0.29416680595019223</v>
      </c>
      <c r="J44" s="20">
        <v>582</v>
      </c>
      <c r="K44" s="14">
        <v>593</v>
      </c>
      <c r="L44" s="49">
        <f t="shared" si="4"/>
        <v>-1.854974704890388</v>
      </c>
      <c r="M44" s="33">
        <f t="shared" si="5"/>
        <v>0.22153115329422915</v>
      </c>
      <c r="N44" s="34">
        <f t="shared" si="6"/>
        <v>0.23895199603492812</v>
      </c>
    </row>
    <row r="45" spans="1:14" hidden="1" outlineLevel="1" x14ac:dyDescent="0.25">
      <c r="A45" s="36"/>
      <c r="B45" s="50" t="s">
        <v>55</v>
      </c>
      <c r="C45" s="42">
        <f t="shared" si="0"/>
        <v>-16.918429003021149</v>
      </c>
      <c r="D45" s="48"/>
      <c r="E45" s="20">
        <v>35</v>
      </c>
      <c r="F45" s="14">
        <v>78</v>
      </c>
      <c r="G45" s="49">
        <f t="shared" si="1"/>
        <v>-55.128205128205131</v>
      </c>
      <c r="H45" s="33">
        <f t="shared" si="2"/>
        <v>0.14187271990271585</v>
      </c>
      <c r="I45" s="33">
        <f t="shared" si="3"/>
        <v>0.26073875981948857</v>
      </c>
      <c r="J45" s="20">
        <v>550</v>
      </c>
      <c r="K45" s="14">
        <v>662</v>
      </c>
      <c r="L45" s="49">
        <f t="shared" si="4"/>
        <v>-16.918429003021149</v>
      </c>
      <c r="M45" s="33">
        <f t="shared" si="5"/>
        <v>0.20935074624025091</v>
      </c>
      <c r="N45" s="34">
        <f t="shared" si="6"/>
        <v>0.26675585392094842</v>
      </c>
    </row>
    <row r="46" spans="1:14" hidden="1" outlineLevel="1" x14ac:dyDescent="0.25">
      <c r="A46" s="36"/>
      <c r="B46" s="50" t="s">
        <v>56</v>
      </c>
      <c r="C46" s="42">
        <f t="shared" si="0"/>
        <v>-43.897637795275593</v>
      </c>
      <c r="D46" s="48"/>
      <c r="E46" s="20">
        <v>29</v>
      </c>
      <c r="F46" s="14">
        <v>57</v>
      </c>
      <c r="G46" s="49">
        <f t="shared" si="1"/>
        <v>-49.122807017543856</v>
      </c>
      <c r="H46" s="33">
        <f t="shared" si="2"/>
        <v>0.11755168220510742</v>
      </c>
      <c r="I46" s="33">
        <f t="shared" si="3"/>
        <v>0.19053986294501085</v>
      </c>
      <c r="J46" s="20">
        <v>285</v>
      </c>
      <c r="K46" s="14">
        <v>508</v>
      </c>
      <c r="L46" s="49">
        <f t="shared" si="4"/>
        <v>-43.897637795275593</v>
      </c>
      <c r="M46" s="33">
        <f t="shared" si="5"/>
        <v>0.10848175032449364</v>
      </c>
      <c r="N46" s="34">
        <f t="shared" si="6"/>
        <v>0.20470086675504801</v>
      </c>
    </row>
    <row r="47" spans="1:14" hidden="1" outlineLevel="1" x14ac:dyDescent="0.25">
      <c r="A47" s="36"/>
      <c r="B47" s="50" t="s">
        <v>57</v>
      </c>
      <c r="C47" s="42">
        <f t="shared" si="0"/>
        <v>-44.791666666666671</v>
      </c>
      <c r="D47" s="48"/>
      <c r="E47" s="20">
        <v>12</v>
      </c>
      <c r="F47" s="14">
        <v>72</v>
      </c>
      <c r="G47" s="49">
        <f t="shared" si="1"/>
        <v>-83.333333333333343</v>
      </c>
      <c r="H47" s="33">
        <f t="shared" si="2"/>
        <v>4.8642075395216866E-2</v>
      </c>
      <c r="I47" s="33">
        <f t="shared" si="3"/>
        <v>0.24068193214106634</v>
      </c>
      <c r="J47" s="20">
        <v>265</v>
      </c>
      <c r="K47" s="14">
        <v>480</v>
      </c>
      <c r="L47" s="49">
        <f t="shared" si="4"/>
        <v>-44.791666666666671</v>
      </c>
      <c r="M47" s="33">
        <f t="shared" si="5"/>
        <v>0.10086899591575725</v>
      </c>
      <c r="N47" s="34">
        <f t="shared" si="6"/>
        <v>0.19341814181579339</v>
      </c>
    </row>
    <row r="48" spans="1:14" hidden="1" outlineLevel="1" x14ac:dyDescent="0.25">
      <c r="A48" s="36"/>
      <c r="B48" s="50" t="s">
        <v>58</v>
      </c>
      <c r="C48" s="42" t="str">
        <f t="shared" si="0"/>
        <v/>
      </c>
      <c r="D48" s="48"/>
      <c r="E48" s="20">
        <v>2</v>
      </c>
      <c r="F48" s="14">
        <v>0</v>
      </c>
      <c r="G48" s="49" t="str">
        <f t="shared" si="1"/>
        <v/>
      </c>
      <c r="H48" s="33">
        <f t="shared" si="2"/>
        <v>8.1070125658694783E-3</v>
      </c>
      <c r="I48" s="33" t="str">
        <f t="shared" si="3"/>
        <v/>
      </c>
      <c r="J48" s="20">
        <v>202</v>
      </c>
      <c r="K48" s="14">
        <v>0</v>
      </c>
      <c r="L48" s="49" t="str">
        <f t="shared" si="4"/>
        <v/>
      </c>
      <c r="M48" s="33">
        <f t="shared" si="5"/>
        <v>7.6888819528237617E-2</v>
      </c>
      <c r="N48" s="34" t="str">
        <f t="shared" si="6"/>
        <v/>
      </c>
    </row>
    <row r="49" spans="1:14" collapsed="1" x14ac:dyDescent="0.25">
      <c r="A49" s="36" t="s">
        <v>59</v>
      </c>
      <c r="B49" s="1" t="s">
        <v>60</v>
      </c>
      <c r="C49" s="42">
        <f t="shared" si="0"/>
        <v>4.0246022195480684</v>
      </c>
      <c r="D49" s="48"/>
      <c r="E49" s="20">
        <v>1495</v>
      </c>
      <c r="F49" s="14">
        <v>2016</v>
      </c>
      <c r="G49" s="49">
        <f t="shared" si="1"/>
        <v>-25.843253968253972</v>
      </c>
      <c r="H49" s="33">
        <f t="shared" si="2"/>
        <v>6.0599918929874343</v>
      </c>
      <c r="I49" s="33">
        <f t="shared" si="3"/>
        <v>6.7390940999498579</v>
      </c>
      <c r="J49" s="20">
        <v>15560</v>
      </c>
      <c r="K49" s="14">
        <v>14958</v>
      </c>
      <c r="L49" s="49">
        <f t="shared" si="4"/>
        <v>4.0246022195480684</v>
      </c>
      <c r="M49" s="33">
        <f t="shared" si="5"/>
        <v>5.9227229299969171</v>
      </c>
      <c r="N49" s="34">
        <f t="shared" si="6"/>
        <v>6.0273928443346625</v>
      </c>
    </row>
    <row r="50" spans="1:14" hidden="1" outlineLevel="1" x14ac:dyDescent="0.25">
      <c r="A50" s="36"/>
      <c r="B50" s="50" t="s">
        <v>61</v>
      </c>
      <c r="C50" s="42">
        <f t="shared" si="0"/>
        <v>0.10378827192527244</v>
      </c>
      <c r="D50" s="48"/>
      <c r="E50" s="20">
        <v>389</v>
      </c>
      <c r="F50" s="14">
        <v>458</v>
      </c>
      <c r="G50" s="49">
        <f t="shared" si="1"/>
        <v>-15.065502183406112</v>
      </c>
      <c r="H50" s="33">
        <f t="shared" si="2"/>
        <v>1.5768139440616133</v>
      </c>
      <c r="I50" s="33">
        <f t="shared" si="3"/>
        <v>1.5310045127862275</v>
      </c>
      <c r="J50" s="20">
        <v>3858</v>
      </c>
      <c r="K50" s="14">
        <v>3854</v>
      </c>
      <c r="L50" s="49">
        <f t="shared" si="4"/>
        <v>0.10378827192527244</v>
      </c>
      <c r="M50" s="33">
        <f t="shared" si="5"/>
        <v>1.4685003254452509</v>
      </c>
      <c r="N50" s="34">
        <f t="shared" si="6"/>
        <v>1.5529864969959746</v>
      </c>
    </row>
    <row r="51" spans="1:14" hidden="1" outlineLevel="1" x14ac:dyDescent="0.25">
      <c r="A51" s="36"/>
      <c r="B51" s="50" t="s">
        <v>62</v>
      </c>
      <c r="C51" s="42">
        <f t="shared" si="0"/>
        <v>0.23014959723820483</v>
      </c>
      <c r="D51" s="48"/>
      <c r="E51" s="20">
        <v>404</v>
      </c>
      <c r="F51" s="14">
        <v>465</v>
      </c>
      <c r="G51" s="49">
        <f t="shared" si="1"/>
        <v>-13.118279569892474</v>
      </c>
      <c r="H51" s="33">
        <f t="shared" si="2"/>
        <v>1.6376165383056345</v>
      </c>
      <c r="I51" s="33">
        <f t="shared" si="3"/>
        <v>1.5544041450777202</v>
      </c>
      <c r="J51" s="20">
        <v>3484</v>
      </c>
      <c r="K51" s="14">
        <v>3476</v>
      </c>
      <c r="L51" s="49">
        <f t="shared" si="4"/>
        <v>0.23014959723820483</v>
      </c>
      <c r="M51" s="33">
        <f t="shared" si="5"/>
        <v>1.3261418180018805</v>
      </c>
      <c r="N51" s="34">
        <f t="shared" si="6"/>
        <v>1.400669710316037</v>
      </c>
    </row>
    <row r="52" spans="1:14" hidden="1" outlineLevel="1" x14ac:dyDescent="0.25">
      <c r="A52" s="36"/>
      <c r="B52" s="50" t="s">
        <v>63</v>
      </c>
      <c r="C52" s="42">
        <f t="shared" si="0"/>
        <v>15.390879478827364</v>
      </c>
      <c r="D52" s="48"/>
      <c r="E52" s="20">
        <v>277</v>
      </c>
      <c r="F52" s="14">
        <v>328</v>
      </c>
      <c r="G52" s="49">
        <f t="shared" si="1"/>
        <v>-15.548780487804878</v>
      </c>
      <c r="H52" s="33">
        <f t="shared" si="2"/>
        <v>1.1228212403729225</v>
      </c>
      <c r="I52" s="33">
        <f t="shared" si="3"/>
        <v>1.0964399130870799</v>
      </c>
      <c r="J52" s="20">
        <v>2834</v>
      </c>
      <c r="K52" s="14">
        <v>2456</v>
      </c>
      <c r="L52" s="49">
        <f t="shared" si="4"/>
        <v>15.390879478827364</v>
      </c>
      <c r="M52" s="33">
        <f t="shared" si="5"/>
        <v>1.0787272997179476</v>
      </c>
      <c r="N52" s="34">
        <f t="shared" si="6"/>
        <v>0.98965615895747616</v>
      </c>
    </row>
    <row r="53" spans="1:14" hidden="1" outlineLevel="1" x14ac:dyDescent="0.25">
      <c r="A53" s="36"/>
      <c r="B53" s="50" t="s">
        <v>64</v>
      </c>
      <c r="C53" s="42">
        <f t="shared" si="0"/>
        <v>33.099649474211319</v>
      </c>
      <c r="D53" s="48"/>
      <c r="E53" s="20">
        <v>193</v>
      </c>
      <c r="F53" s="14">
        <v>371</v>
      </c>
      <c r="G53" s="49">
        <f t="shared" si="1"/>
        <v>-47.978436657681939</v>
      </c>
      <c r="H53" s="33">
        <f t="shared" si="2"/>
        <v>0.78232671260640452</v>
      </c>
      <c r="I53" s="33">
        <f t="shared" si="3"/>
        <v>1.2401805114491058</v>
      </c>
      <c r="J53" s="20">
        <v>2658</v>
      </c>
      <c r="K53" s="14">
        <v>1997</v>
      </c>
      <c r="L53" s="49">
        <f t="shared" si="4"/>
        <v>33.099649474211319</v>
      </c>
      <c r="M53" s="33">
        <f t="shared" si="5"/>
        <v>1.0117350609210671</v>
      </c>
      <c r="N53" s="34">
        <f t="shared" si="6"/>
        <v>0.80470006084612389</v>
      </c>
    </row>
    <row r="54" spans="1:14" hidden="1" outlineLevel="1" x14ac:dyDescent="0.25">
      <c r="A54" s="36"/>
      <c r="B54" s="50" t="s">
        <v>65</v>
      </c>
      <c r="C54" s="42">
        <f t="shared" si="0"/>
        <v>-8.1424936386768447</v>
      </c>
      <c r="D54" s="48"/>
      <c r="E54" s="20">
        <v>5</v>
      </c>
      <c r="F54" s="14">
        <v>153</v>
      </c>
      <c r="G54" s="49">
        <f t="shared" si="1"/>
        <v>-96.732026143790847</v>
      </c>
      <c r="H54" s="33">
        <f t="shared" si="2"/>
        <v>2.0267531414673693E-2</v>
      </c>
      <c r="I54" s="33">
        <f t="shared" si="3"/>
        <v>0.51144910579976599</v>
      </c>
      <c r="J54" s="20">
        <v>1083</v>
      </c>
      <c r="K54" s="14">
        <v>1179</v>
      </c>
      <c r="L54" s="49">
        <f t="shared" si="4"/>
        <v>-8.1424936386768447</v>
      </c>
      <c r="M54" s="33">
        <f t="shared" si="5"/>
        <v>0.41223065123307584</v>
      </c>
      <c r="N54" s="34">
        <f t="shared" si="6"/>
        <v>0.47508331083504252</v>
      </c>
    </row>
    <row r="55" spans="1:14" hidden="1" outlineLevel="1" x14ac:dyDescent="0.25">
      <c r="A55" s="36"/>
      <c r="B55" s="50" t="s">
        <v>66</v>
      </c>
      <c r="C55" s="42">
        <f t="shared" si="0"/>
        <v>72.699386503067487</v>
      </c>
      <c r="D55" s="48"/>
      <c r="E55" s="20">
        <v>134</v>
      </c>
      <c r="F55" s="14">
        <v>43</v>
      </c>
      <c r="G55" s="49">
        <f t="shared" si="1"/>
        <v>211.62790697674421</v>
      </c>
      <c r="H55" s="33">
        <f t="shared" si="2"/>
        <v>0.5431698419132549</v>
      </c>
      <c r="I55" s="33">
        <f t="shared" si="3"/>
        <v>0.14374059836202574</v>
      </c>
      <c r="J55" s="20">
        <v>563</v>
      </c>
      <c r="K55" s="14">
        <v>326</v>
      </c>
      <c r="L55" s="49">
        <f t="shared" si="4"/>
        <v>72.699386503067487</v>
      </c>
      <c r="M55" s="33">
        <f t="shared" si="5"/>
        <v>0.21429903660592958</v>
      </c>
      <c r="N55" s="34">
        <f t="shared" si="6"/>
        <v>0.13136315464989301</v>
      </c>
    </row>
    <row r="56" spans="1:14" hidden="1" outlineLevel="1" x14ac:dyDescent="0.25">
      <c r="A56" s="36"/>
      <c r="B56" s="50" t="s">
        <v>67</v>
      </c>
      <c r="C56" s="42">
        <f t="shared" si="0"/>
        <v>-49.222797927461137</v>
      </c>
      <c r="D56" s="48"/>
      <c r="E56" s="20">
        <v>0</v>
      </c>
      <c r="F56" s="14">
        <v>101</v>
      </c>
      <c r="G56" s="49">
        <f t="shared" si="1"/>
        <v>-100</v>
      </c>
      <c r="H56" s="33" t="str">
        <f t="shared" si="2"/>
        <v/>
      </c>
      <c r="I56" s="33">
        <f t="shared" si="3"/>
        <v>0.337623265920107</v>
      </c>
      <c r="J56" s="20">
        <v>392</v>
      </c>
      <c r="K56" s="14">
        <v>772</v>
      </c>
      <c r="L56" s="49">
        <f t="shared" si="4"/>
        <v>-49.222797927461137</v>
      </c>
      <c r="M56" s="33">
        <f t="shared" si="5"/>
        <v>0.14920998641123337</v>
      </c>
      <c r="N56" s="34">
        <f t="shared" si="6"/>
        <v>0.31108084475373438</v>
      </c>
    </row>
    <row r="57" spans="1:14" hidden="1" outlineLevel="1" x14ac:dyDescent="0.25">
      <c r="A57" s="36"/>
      <c r="B57" s="50" t="s">
        <v>68</v>
      </c>
      <c r="C57" s="42">
        <f t="shared" si="0"/>
        <v>-43.90625</v>
      </c>
      <c r="D57" s="48"/>
      <c r="E57" s="20">
        <v>77</v>
      </c>
      <c r="F57" s="14">
        <v>56</v>
      </c>
      <c r="G57" s="49">
        <f t="shared" si="1"/>
        <v>37.5</v>
      </c>
      <c r="H57" s="33">
        <f t="shared" si="2"/>
        <v>0.31211998378597489</v>
      </c>
      <c r="I57" s="33">
        <f t="shared" si="3"/>
        <v>0.1871970583319405</v>
      </c>
      <c r="J57" s="20">
        <v>359</v>
      </c>
      <c r="K57" s="14">
        <v>640</v>
      </c>
      <c r="L57" s="49">
        <f t="shared" si="4"/>
        <v>-43.90625</v>
      </c>
      <c r="M57" s="33">
        <f t="shared" si="5"/>
        <v>0.13664894163681832</v>
      </c>
      <c r="N57" s="34">
        <f t="shared" si="6"/>
        <v>0.25789085575439119</v>
      </c>
    </row>
    <row r="58" spans="1:14" hidden="1" outlineLevel="1" x14ac:dyDescent="0.25">
      <c r="A58" s="36"/>
      <c r="B58" s="50" t="s">
        <v>69</v>
      </c>
      <c r="C58" s="42">
        <f t="shared" si="0"/>
        <v>39.080459770114942</v>
      </c>
      <c r="D58" s="48"/>
      <c r="E58" s="20">
        <v>12</v>
      </c>
      <c r="F58" s="14">
        <v>39</v>
      </c>
      <c r="G58" s="49">
        <f t="shared" si="1"/>
        <v>-69.230769230769226</v>
      </c>
      <c r="H58" s="33">
        <f t="shared" si="2"/>
        <v>4.8642075395216866E-2</v>
      </c>
      <c r="I58" s="33">
        <f t="shared" si="3"/>
        <v>0.13036937990974429</v>
      </c>
      <c r="J58" s="20">
        <v>242</v>
      </c>
      <c r="K58" s="14">
        <v>174</v>
      </c>
      <c r="L58" s="49">
        <f t="shared" si="4"/>
        <v>39.080459770114942</v>
      </c>
      <c r="M58" s="33">
        <f t="shared" si="5"/>
        <v>9.21143283457104E-2</v>
      </c>
      <c r="N58" s="34">
        <f t="shared" si="6"/>
        <v>7.0114076408225104E-2</v>
      </c>
    </row>
    <row r="59" spans="1:14" hidden="1" outlineLevel="1" x14ac:dyDescent="0.25">
      <c r="A59" s="36"/>
      <c r="B59" s="50" t="s">
        <v>70</v>
      </c>
      <c r="C59" s="42">
        <f t="shared" si="0"/>
        <v>23.4375</v>
      </c>
      <c r="D59" s="48"/>
      <c r="E59" s="20">
        <v>4</v>
      </c>
      <c r="F59" s="14">
        <v>2</v>
      </c>
      <c r="G59" s="49">
        <f t="shared" si="1"/>
        <v>100</v>
      </c>
      <c r="H59" s="33">
        <f t="shared" si="2"/>
        <v>1.6214025131738957E-2</v>
      </c>
      <c r="I59" s="33">
        <f t="shared" si="3"/>
        <v>6.6856092261407324E-3</v>
      </c>
      <c r="J59" s="20">
        <v>79</v>
      </c>
      <c r="K59" s="14">
        <v>64</v>
      </c>
      <c r="L59" s="49">
        <f t="shared" si="4"/>
        <v>23.4375</v>
      </c>
      <c r="M59" s="33">
        <f t="shared" si="5"/>
        <v>3.0070379914508765E-2</v>
      </c>
      <c r="N59" s="34">
        <f t="shared" si="6"/>
        <v>2.5789085575439123E-2</v>
      </c>
    </row>
    <row r="60" spans="1:14" hidden="1" outlineLevel="1" x14ac:dyDescent="0.25">
      <c r="A60" s="36"/>
      <c r="B60" s="50" t="s">
        <v>71</v>
      </c>
      <c r="C60" s="42">
        <f t="shared" si="0"/>
        <v>-46.666666666666664</v>
      </c>
      <c r="D60" s="48"/>
      <c r="E60" s="20">
        <v>0</v>
      </c>
      <c r="F60" s="14">
        <v>0</v>
      </c>
      <c r="G60" s="49" t="str">
        <f t="shared" si="1"/>
        <v/>
      </c>
      <c r="H60" s="33" t="str">
        <f t="shared" si="2"/>
        <v/>
      </c>
      <c r="I60" s="33" t="str">
        <f t="shared" si="3"/>
        <v/>
      </c>
      <c r="J60" s="20">
        <v>8</v>
      </c>
      <c r="K60" s="14">
        <v>15</v>
      </c>
      <c r="L60" s="49">
        <f t="shared" si="4"/>
        <v>-46.666666666666664</v>
      </c>
      <c r="M60" s="33">
        <f t="shared" si="5"/>
        <v>3.045101763494559E-3</v>
      </c>
      <c r="N60" s="34">
        <f t="shared" si="6"/>
        <v>6.0443169317435435E-3</v>
      </c>
    </row>
    <row r="61" spans="1:14" hidden="1" outlineLevel="1" x14ac:dyDescent="0.25">
      <c r="A61" s="36"/>
      <c r="B61" s="50" t="s">
        <v>72</v>
      </c>
      <c r="C61" s="42">
        <f t="shared" si="0"/>
        <v>-100</v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0</v>
      </c>
      <c r="K61" s="14">
        <v>5</v>
      </c>
      <c r="L61" s="49">
        <f t="shared" si="4"/>
        <v>-100</v>
      </c>
      <c r="M61" s="33" t="str">
        <f t="shared" si="5"/>
        <v/>
      </c>
      <c r="N61" s="34">
        <f t="shared" si="6"/>
        <v>2.0147723105811812E-3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-2.3570190641247835</v>
      </c>
      <c r="D62" s="48"/>
      <c r="E62" s="20">
        <v>1222</v>
      </c>
      <c r="F62" s="14">
        <v>1842</v>
      </c>
      <c r="G62" s="49">
        <f t="shared" si="1"/>
        <v>-33.659066232356132</v>
      </c>
      <c r="H62" s="33">
        <f t="shared" si="2"/>
        <v>4.95338467774625</v>
      </c>
      <c r="I62" s="33">
        <f t="shared" si="3"/>
        <v>6.1574460972756144</v>
      </c>
      <c r="J62" s="20">
        <v>14085</v>
      </c>
      <c r="K62" s="14">
        <v>14425</v>
      </c>
      <c r="L62" s="49">
        <f t="shared" si="4"/>
        <v>-2.3570190641247835</v>
      </c>
      <c r="M62" s="33">
        <f t="shared" si="5"/>
        <v>5.3612822923526071</v>
      </c>
      <c r="N62" s="34">
        <f t="shared" si="6"/>
        <v>5.8126181160267079</v>
      </c>
    </row>
    <row r="63" spans="1:14" hidden="1" outlineLevel="1" x14ac:dyDescent="0.25">
      <c r="A63" s="36"/>
      <c r="B63" s="50" t="s">
        <v>75</v>
      </c>
      <c r="C63" s="42">
        <f t="shared" si="0"/>
        <v>-26.453608247422682</v>
      </c>
      <c r="D63" s="48"/>
      <c r="E63" s="20">
        <v>291</v>
      </c>
      <c r="F63" s="14">
        <v>639</v>
      </c>
      <c r="G63" s="49">
        <f t="shared" si="1"/>
        <v>-54.460093896713616</v>
      </c>
      <c r="H63" s="33">
        <f t="shared" si="2"/>
        <v>1.1795703283340089</v>
      </c>
      <c r="I63" s="33">
        <f t="shared" si="3"/>
        <v>2.1360521477519638</v>
      </c>
      <c r="J63" s="20">
        <v>3567</v>
      </c>
      <c r="K63" s="14">
        <v>4850</v>
      </c>
      <c r="L63" s="49">
        <f t="shared" si="4"/>
        <v>-26.453608247422682</v>
      </c>
      <c r="M63" s="33">
        <f t="shared" si="5"/>
        <v>1.3577347487981364</v>
      </c>
      <c r="N63" s="34">
        <f t="shared" si="6"/>
        <v>1.9543291412637456</v>
      </c>
    </row>
    <row r="64" spans="1:14" hidden="1" outlineLevel="1" x14ac:dyDescent="0.25">
      <c r="A64" s="36"/>
      <c r="B64" s="50" t="s">
        <v>76</v>
      </c>
      <c r="C64" s="42">
        <f t="shared" si="0"/>
        <v>7.3800738007380069</v>
      </c>
      <c r="D64" s="48"/>
      <c r="E64" s="20">
        <v>265</v>
      </c>
      <c r="F64" s="14">
        <v>417</v>
      </c>
      <c r="G64" s="49">
        <f t="shared" si="1"/>
        <v>-36.450839328537171</v>
      </c>
      <c r="H64" s="33">
        <f t="shared" si="2"/>
        <v>1.0741791649777057</v>
      </c>
      <c r="I64" s="33">
        <f t="shared" si="3"/>
        <v>1.3939495236503425</v>
      </c>
      <c r="J64" s="20">
        <v>3201</v>
      </c>
      <c r="K64" s="14">
        <v>2981</v>
      </c>
      <c r="L64" s="49">
        <f t="shared" si="4"/>
        <v>7.3800738007380069</v>
      </c>
      <c r="M64" s="33">
        <f t="shared" si="5"/>
        <v>1.2184213431182602</v>
      </c>
      <c r="N64" s="34">
        <f t="shared" si="6"/>
        <v>1.2012072515685002</v>
      </c>
    </row>
    <row r="65" spans="1:14" hidden="1" outlineLevel="1" x14ac:dyDescent="0.25">
      <c r="A65" s="36"/>
      <c r="B65" s="50" t="s">
        <v>77</v>
      </c>
      <c r="C65" s="42">
        <f t="shared" si="0"/>
        <v>-12.536106296938184</v>
      </c>
      <c r="D65" s="48"/>
      <c r="E65" s="20">
        <v>226</v>
      </c>
      <c r="F65" s="14">
        <v>205</v>
      </c>
      <c r="G65" s="49">
        <f t="shared" si="1"/>
        <v>10.24390243902439</v>
      </c>
      <c r="H65" s="33">
        <f t="shared" si="2"/>
        <v>0.91609241994325097</v>
      </c>
      <c r="I65" s="33">
        <f t="shared" si="3"/>
        <v>0.68527494567942504</v>
      </c>
      <c r="J65" s="20">
        <v>1514</v>
      </c>
      <c r="K65" s="14">
        <v>1731</v>
      </c>
      <c r="L65" s="49">
        <f t="shared" si="4"/>
        <v>-12.536106296938184</v>
      </c>
      <c r="M65" s="33">
        <f t="shared" si="5"/>
        <v>0.57628550874134521</v>
      </c>
      <c r="N65" s="34">
        <f t="shared" si="6"/>
        <v>0.69751417392320492</v>
      </c>
    </row>
    <row r="66" spans="1:14" hidden="1" outlineLevel="1" x14ac:dyDescent="0.25">
      <c r="A66" s="36"/>
      <c r="B66" s="50" t="s">
        <v>78</v>
      </c>
      <c r="C66" s="42">
        <f t="shared" si="0"/>
        <v>-3.8647342995169081</v>
      </c>
      <c r="D66" s="48"/>
      <c r="E66" s="20">
        <v>106</v>
      </c>
      <c r="F66" s="14">
        <v>125</v>
      </c>
      <c r="G66" s="49">
        <f t="shared" si="1"/>
        <v>-15.2</v>
      </c>
      <c r="H66" s="33">
        <f t="shared" si="2"/>
        <v>0.42967166599108231</v>
      </c>
      <c r="I66" s="33">
        <f t="shared" si="3"/>
        <v>0.41785057663379577</v>
      </c>
      <c r="J66" s="20">
        <v>1194</v>
      </c>
      <c r="K66" s="14">
        <v>1242</v>
      </c>
      <c r="L66" s="49">
        <f t="shared" si="4"/>
        <v>-3.8647342995169081</v>
      </c>
      <c r="M66" s="33">
        <f t="shared" si="5"/>
        <v>0.45448143820156284</v>
      </c>
      <c r="N66" s="34">
        <f t="shared" si="6"/>
        <v>0.5004694419483654</v>
      </c>
    </row>
    <row r="67" spans="1:14" hidden="1" outlineLevel="1" x14ac:dyDescent="0.25">
      <c r="A67" s="36"/>
      <c r="B67" s="50" t="s">
        <v>79</v>
      </c>
      <c r="C67" s="42">
        <f t="shared" si="0"/>
        <v>2.480270574971815</v>
      </c>
      <c r="D67" s="48"/>
      <c r="E67" s="20">
        <v>90</v>
      </c>
      <c r="F67" s="14">
        <v>168</v>
      </c>
      <c r="G67" s="49">
        <f t="shared" si="1"/>
        <v>-46.428571428571431</v>
      </c>
      <c r="H67" s="33">
        <f t="shared" si="2"/>
        <v>0.36481556546412647</v>
      </c>
      <c r="I67" s="33">
        <f t="shared" si="3"/>
        <v>0.56159117499582145</v>
      </c>
      <c r="J67" s="20">
        <v>909</v>
      </c>
      <c r="K67" s="14">
        <v>887</v>
      </c>
      <c r="L67" s="49">
        <f t="shared" si="4"/>
        <v>2.480270574971815</v>
      </c>
      <c r="M67" s="33">
        <f t="shared" si="5"/>
        <v>0.34599968787706925</v>
      </c>
      <c r="N67" s="34">
        <f t="shared" si="6"/>
        <v>0.35742060789710156</v>
      </c>
    </row>
    <row r="68" spans="1:14" hidden="1" outlineLevel="1" x14ac:dyDescent="0.25">
      <c r="A68" s="36"/>
      <c r="B68" s="50" t="s">
        <v>80</v>
      </c>
      <c r="C68" s="42">
        <f t="shared" si="0"/>
        <v>1.2376237623762376</v>
      </c>
      <c r="D68" s="48"/>
      <c r="E68" s="20">
        <v>68</v>
      </c>
      <c r="F68" s="14">
        <v>65</v>
      </c>
      <c r="G68" s="49">
        <f t="shared" si="1"/>
        <v>4.6153846153846159</v>
      </c>
      <c r="H68" s="33">
        <f t="shared" si="2"/>
        <v>0.27563842723956222</v>
      </c>
      <c r="I68" s="33">
        <f t="shared" si="3"/>
        <v>0.21728229984957378</v>
      </c>
      <c r="J68" s="20">
        <v>818</v>
      </c>
      <c r="K68" s="14">
        <v>808</v>
      </c>
      <c r="L68" s="49">
        <f t="shared" si="4"/>
        <v>1.2376237623762376</v>
      </c>
      <c r="M68" s="33">
        <f t="shared" si="5"/>
        <v>0.31136165531731863</v>
      </c>
      <c r="N68" s="34">
        <f t="shared" si="6"/>
        <v>0.32558720538991887</v>
      </c>
    </row>
    <row r="69" spans="1:14" hidden="1" outlineLevel="1" x14ac:dyDescent="0.25">
      <c r="A69" s="36"/>
      <c r="B69" s="50" t="s">
        <v>81</v>
      </c>
      <c r="C69" s="42">
        <f t="shared" si="0"/>
        <v>5.9870550161812295</v>
      </c>
      <c r="D69" s="48"/>
      <c r="E69" s="20">
        <v>32</v>
      </c>
      <c r="F69" s="14">
        <v>61</v>
      </c>
      <c r="G69" s="49">
        <f t="shared" si="1"/>
        <v>-47.540983606557376</v>
      </c>
      <c r="H69" s="33">
        <f t="shared" si="2"/>
        <v>0.12971220105391165</v>
      </c>
      <c r="I69" s="33">
        <f t="shared" si="3"/>
        <v>0.2039110813972923</v>
      </c>
      <c r="J69" s="20">
        <v>655</v>
      </c>
      <c r="K69" s="14">
        <v>618</v>
      </c>
      <c r="L69" s="49">
        <f t="shared" si="4"/>
        <v>5.9870550161812295</v>
      </c>
      <c r="M69" s="33">
        <f t="shared" si="5"/>
        <v>0.24931770688611699</v>
      </c>
      <c r="N69" s="34">
        <f t="shared" si="6"/>
        <v>0.24902585758783397</v>
      </c>
    </row>
    <row r="70" spans="1:14" hidden="1" outlineLevel="1" x14ac:dyDescent="0.25">
      <c r="A70" s="36"/>
      <c r="B70" s="50" t="s">
        <v>82</v>
      </c>
      <c r="C70" s="42">
        <f t="shared" si="0"/>
        <v>10</v>
      </c>
      <c r="D70" s="48"/>
      <c r="E70" s="20">
        <v>28</v>
      </c>
      <c r="F70" s="14">
        <v>49</v>
      </c>
      <c r="G70" s="49">
        <f t="shared" si="1"/>
        <v>-42.857142857142854</v>
      </c>
      <c r="H70" s="33">
        <f t="shared" si="2"/>
        <v>0.11349817592217266</v>
      </c>
      <c r="I70" s="33">
        <f t="shared" si="3"/>
        <v>0.16379742604044795</v>
      </c>
      <c r="J70" s="20">
        <v>550</v>
      </c>
      <c r="K70" s="14">
        <v>500</v>
      </c>
      <c r="L70" s="49">
        <f t="shared" si="4"/>
        <v>10</v>
      </c>
      <c r="M70" s="33">
        <f t="shared" si="5"/>
        <v>0.20935074624025091</v>
      </c>
      <c r="N70" s="34">
        <f t="shared" si="6"/>
        <v>0.20147723105811813</v>
      </c>
    </row>
    <row r="71" spans="1:14" hidden="1" outlineLevel="1" x14ac:dyDescent="0.25">
      <c r="A71" s="36"/>
      <c r="B71" s="50" t="s">
        <v>83</v>
      </c>
      <c r="C71" s="42">
        <f t="shared" si="0"/>
        <v>58.490566037735846</v>
      </c>
      <c r="D71" s="48"/>
      <c r="E71" s="20">
        <v>62</v>
      </c>
      <c r="F71" s="14">
        <v>61</v>
      </c>
      <c r="G71" s="49">
        <f t="shared" si="1"/>
        <v>1.639344262295082</v>
      </c>
      <c r="H71" s="33">
        <f t="shared" si="2"/>
        <v>0.25131738954195382</v>
      </c>
      <c r="I71" s="33">
        <f t="shared" si="3"/>
        <v>0.2039110813972923</v>
      </c>
      <c r="J71" s="20">
        <v>504</v>
      </c>
      <c r="K71" s="14">
        <v>318</v>
      </c>
      <c r="L71" s="49">
        <f t="shared" si="4"/>
        <v>58.490566037735846</v>
      </c>
      <c r="M71" s="33">
        <f t="shared" si="5"/>
        <v>0.19184141110015721</v>
      </c>
      <c r="N71" s="34">
        <f t="shared" si="6"/>
        <v>0.12813951895296313</v>
      </c>
    </row>
    <row r="72" spans="1:14" hidden="1" outlineLevel="1" x14ac:dyDescent="0.25">
      <c r="A72" s="36"/>
      <c r="B72" s="50" t="s">
        <v>84</v>
      </c>
      <c r="C72" s="42">
        <f t="shared" si="0"/>
        <v>81.349206349206355</v>
      </c>
      <c r="D72" s="48"/>
      <c r="E72" s="20">
        <v>13</v>
      </c>
      <c r="F72" s="14">
        <v>29</v>
      </c>
      <c r="G72" s="49">
        <f t="shared" si="1"/>
        <v>-55.172413793103445</v>
      </c>
      <c r="H72" s="33">
        <f t="shared" si="2"/>
        <v>5.2695581678151596E-2</v>
      </c>
      <c r="I72" s="33">
        <f t="shared" si="3"/>
        <v>9.6941333779040614E-2</v>
      </c>
      <c r="J72" s="20">
        <v>457</v>
      </c>
      <c r="K72" s="14">
        <v>252</v>
      </c>
      <c r="L72" s="49">
        <f t="shared" si="4"/>
        <v>81.349206349206355</v>
      </c>
      <c r="M72" s="33">
        <f t="shared" si="5"/>
        <v>0.17395143823962667</v>
      </c>
      <c r="N72" s="34">
        <f t="shared" si="6"/>
        <v>0.10154452445329154</v>
      </c>
    </row>
    <row r="73" spans="1:14" hidden="1" outlineLevel="1" x14ac:dyDescent="0.25">
      <c r="A73" s="36"/>
      <c r="B73" s="50" t="s">
        <v>85</v>
      </c>
      <c r="C73" s="42" t="str">
        <f t="shared" si="0"/>
        <v/>
      </c>
      <c r="D73" s="48"/>
      <c r="E73" s="20">
        <v>26</v>
      </c>
      <c r="F73" s="14">
        <v>0</v>
      </c>
      <c r="G73" s="49" t="str">
        <f t="shared" si="1"/>
        <v/>
      </c>
      <c r="H73" s="33">
        <f t="shared" si="2"/>
        <v>0.10539116335630319</v>
      </c>
      <c r="I73" s="33" t="str">
        <f t="shared" si="3"/>
        <v/>
      </c>
      <c r="J73" s="20">
        <v>405</v>
      </c>
      <c r="K73" s="14">
        <v>0</v>
      </c>
      <c r="L73" s="49" t="str">
        <f t="shared" si="4"/>
        <v/>
      </c>
      <c r="M73" s="33">
        <f t="shared" si="5"/>
        <v>0.15415827677691202</v>
      </c>
      <c r="N73" s="34" t="str">
        <f t="shared" si="6"/>
        <v/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409.09090909090907</v>
      </c>
      <c r="D74" s="48"/>
      <c r="E74" s="20">
        <v>5</v>
      </c>
      <c r="F74" s="14">
        <v>1</v>
      </c>
      <c r="G74" s="49">
        <f t="shared" ref="G74:G137" si="8">IF(F74=0,"",SUM(((E74-F74)/F74)*100))</f>
        <v>400</v>
      </c>
      <c r="H74" s="33">
        <f t="shared" ref="H74:H137" si="9">IF(E74=0,"",SUM((E74/CntPeriod)*100))</f>
        <v>2.0267531414673693E-2</v>
      </c>
      <c r="I74" s="33">
        <f t="shared" ref="I74:I137" si="10">IF(F74=0,"",SUM((F74/CntPeriodPrevYear)*100))</f>
        <v>3.3428046130703662E-3</v>
      </c>
      <c r="J74" s="20">
        <v>168</v>
      </c>
      <c r="K74" s="14">
        <v>33</v>
      </c>
      <c r="L74" s="49">
        <f t="shared" ref="L74:L137" si="11">IF(K74=0,"",SUM(((J74-K74)/K74)*100))</f>
        <v>409.09090909090907</v>
      </c>
      <c r="M74" s="33">
        <f t="shared" ref="M74:M137" si="12">IF(J74=0,"",SUM((J74/CntYearAck)*100))</f>
        <v>6.3947137033385726E-2</v>
      </c>
      <c r="N74" s="34">
        <f t="shared" ref="N74:N137" si="13">IF(K74=0,"",SUM((K74/CntPrevYearAck)*100))</f>
        <v>1.3297497249835796E-2</v>
      </c>
    </row>
    <row r="75" spans="1:14" hidden="1" outlineLevel="1" x14ac:dyDescent="0.25">
      <c r="A75" s="36"/>
      <c r="B75" s="50" t="s">
        <v>87</v>
      </c>
      <c r="C75" s="42">
        <f t="shared" si="7"/>
        <v>-29.166666666666668</v>
      </c>
      <c r="D75" s="48"/>
      <c r="E75" s="20">
        <v>5</v>
      </c>
      <c r="F75" s="14">
        <v>11</v>
      </c>
      <c r="G75" s="49">
        <f t="shared" si="8"/>
        <v>-54.54545454545454</v>
      </c>
      <c r="H75" s="33">
        <f t="shared" si="9"/>
        <v>2.0267531414673693E-2</v>
      </c>
      <c r="I75" s="33">
        <f t="shared" si="10"/>
        <v>3.6770850743774029E-2</v>
      </c>
      <c r="J75" s="20">
        <v>68</v>
      </c>
      <c r="K75" s="14">
        <v>96</v>
      </c>
      <c r="L75" s="49">
        <f t="shared" si="11"/>
        <v>-29.166666666666668</v>
      </c>
      <c r="M75" s="33">
        <f t="shared" si="12"/>
        <v>2.5883364989703748E-2</v>
      </c>
      <c r="N75" s="34">
        <f t="shared" si="13"/>
        <v>3.8683628363158681E-2</v>
      </c>
    </row>
    <row r="76" spans="1:14" hidden="1" outlineLevel="1" x14ac:dyDescent="0.25">
      <c r="A76" s="36"/>
      <c r="B76" s="50" t="s">
        <v>88</v>
      </c>
      <c r="C76" s="42">
        <f t="shared" si="7"/>
        <v>-31.325301204819279</v>
      </c>
      <c r="D76" s="48"/>
      <c r="E76" s="20">
        <v>1</v>
      </c>
      <c r="F76" s="14">
        <v>8</v>
      </c>
      <c r="G76" s="49">
        <f t="shared" si="8"/>
        <v>-87.5</v>
      </c>
      <c r="H76" s="33">
        <f t="shared" si="9"/>
        <v>4.0535062829347391E-3</v>
      </c>
      <c r="I76" s="33">
        <f t="shared" si="10"/>
        <v>2.6742436904562929E-2</v>
      </c>
      <c r="J76" s="20">
        <v>57</v>
      </c>
      <c r="K76" s="14">
        <v>83</v>
      </c>
      <c r="L76" s="49">
        <f t="shared" si="11"/>
        <v>-31.325301204819279</v>
      </c>
      <c r="M76" s="33">
        <f t="shared" si="12"/>
        <v>2.1696350064898732E-2</v>
      </c>
      <c r="N76" s="34">
        <f t="shared" si="13"/>
        <v>3.3445220355647606E-2</v>
      </c>
    </row>
    <row r="77" spans="1:14" hidden="1" outlineLevel="1" x14ac:dyDescent="0.25">
      <c r="A77" s="36"/>
      <c r="B77" s="50" t="s">
        <v>89</v>
      </c>
      <c r="C77" s="42">
        <f t="shared" si="7"/>
        <v>-30.76923076923077</v>
      </c>
      <c r="D77" s="48"/>
      <c r="E77" s="20">
        <v>4</v>
      </c>
      <c r="F77" s="14">
        <v>3</v>
      </c>
      <c r="G77" s="49">
        <f t="shared" si="8"/>
        <v>33.333333333333329</v>
      </c>
      <c r="H77" s="33">
        <f t="shared" si="9"/>
        <v>1.6214025131738957E-2</v>
      </c>
      <c r="I77" s="33">
        <f t="shared" si="10"/>
        <v>1.0028413839211098E-2</v>
      </c>
      <c r="J77" s="20">
        <v>18</v>
      </c>
      <c r="K77" s="14">
        <v>26</v>
      </c>
      <c r="L77" s="49">
        <f t="shared" si="11"/>
        <v>-30.76923076923077</v>
      </c>
      <c r="M77" s="33">
        <f t="shared" si="12"/>
        <v>6.8514789678627572E-3</v>
      </c>
      <c r="N77" s="34">
        <f t="shared" si="13"/>
        <v>1.0476816015022143E-2</v>
      </c>
    </row>
    <row r="78" spans="1:14" collapsed="1" x14ac:dyDescent="0.25">
      <c r="A78" s="36" t="s">
        <v>90</v>
      </c>
      <c r="B78" s="1" t="s">
        <v>91</v>
      </c>
      <c r="C78" s="42">
        <f t="shared" si="7"/>
        <v>1.8595358844321501</v>
      </c>
      <c r="D78" s="48"/>
      <c r="E78" s="20">
        <v>1281</v>
      </c>
      <c r="F78" s="14">
        <v>1700</v>
      </c>
      <c r="G78" s="49">
        <f t="shared" si="8"/>
        <v>-24.647058823529409</v>
      </c>
      <c r="H78" s="33">
        <f t="shared" si="9"/>
        <v>5.1925415484394</v>
      </c>
      <c r="I78" s="33">
        <f t="shared" si="10"/>
        <v>5.6827678422196222</v>
      </c>
      <c r="J78" s="20">
        <v>13256</v>
      </c>
      <c r="K78" s="14">
        <v>13014</v>
      </c>
      <c r="L78" s="49">
        <f t="shared" si="11"/>
        <v>1.8595358844321501</v>
      </c>
      <c r="M78" s="33">
        <f t="shared" si="12"/>
        <v>5.0457336221104843</v>
      </c>
      <c r="N78" s="34">
        <f t="shared" si="13"/>
        <v>5.2440493699806989</v>
      </c>
    </row>
    <row r="79" spans="1:14" hidden="1" outlineLevel="1" x14ac:dyDescent="0.25">
      <c r="A79" s="36"/>
      <c r="B79" s="50" t="s">
        <v>92</v>
      </c>
      <c r="C79" s="42">
        <f t="shared" si="7"/>
        <v>1.6559829059829061</v>
      </c>
      <c r="D79" s="48"/>
      <c r="E79" s="20">
        <v>367</v>
      </c>
      <c r="F79" s="14">
        <v>486</v>
      </c>
      <c r="G79" s="49">
        <f t="shared" si="8"/>
        <v>-24.485596707818928</v>
      </c>
      <c r="H79" s="33">
        <f t="shared" si="9"/>
        <v>1.487636805837049</v>
      </c>
      <c r="I79" s="33">
        <f t="shared" si="10"/>
        <v>1.6246030419521977</v>
      </c>
      <c r="J79" s="20">
        <v>3806</v>
      </c>
      <c r="K79" s="14">
        <v>3744</v>
      </c>
      <c r="L79" s="49">
        <f t="shared" si="11"/>
        <v>1.6559829059829061</v>
      </c>
      <c r="M79" s="33">
        <f t="shared" si="12"/>
        <v>1.4487071639825364</v>
      </c>
      <c r="N79" s="34">
        <f t="shared" si="13"/>
        <v>1.5086615061631885</v>
      </c>
    </row>
    <row r="80" spans="1:14" hidden="1" outlineLevel="1" x14ac:dyDescent="0.25">
      <c r="A80" s="36"/>
      <c r="B80" s="50" t="s">
        <v>93</v>
      </c>
      <c r="C80" s="42">
        <f t="shared" si="7"/>
        <v>20.5761316872428</v>
      </c>
      <c r="D80" s="48"/>
      <c r="E80" s="20">
        <v>180</v>
      </c>
      <c r="F80" s="14">
        <v>311</v>
      </c>
      <c r="G80" s="49">
        <f t="shared" si="8"/>
        <v>-42.122186495176848</v>
      </c>
      <c r="H80" s="33">
        <f t="shared" si="9"/>
        <v>0.72963113092825294</v>
      </c>
      <c r="I80" s="33">
        <f t="shared" si="10"/>
        <v>1.0396122346648839</v>
      </c>
      <c r="J80" s="20">
        <v>2344</v>
      </c>
      <c r="K80" s="14">
        <v>1944</v>
      </c>
      <c r="L80" s="49">
        <f t="shared" si="11"/>
        <v>20.5761316872428</v>
      </c>
      <c r="M80" s="33">
        <f t="shared" si="12"/>
        <v>0.89221481670390579</v>
      </c>
      <c r="N80" s="34">
        <f t="shared" si="13"/>
        <v>0.78334347435396334</v>
      </c>
    </row>
    <row r="81" spans="1:14" hidden="1" outlineLevel="1" x14ac:dyDescent="0.25">
      <c r="A81" s="36"/>
      <c r="B81" s="50" t="s">
        <v>94</v>
      </c>
      <c r="C81" s="42">
        <f t="shared" si="7"/>
        <v>-13.236587510993845</v>
      </c>
      <c r="D81" s="48"/>
      <c r="E81" s="20">
        <v>220</v>
      </c>
      <c r="F81" s="14">
        <v>273</v>
      </c>
      <c r="G81" s="49">
        <f t="shared" si="8"/>
        <v>-19.413919413919416</v>
      </c>
      <c r="H81" s="33">
        <f t="shared" si="9"/>
        <v>0.89177138224564245</v>
      </c>
      <c r="I81" s="33">
        <f t="shared" si="10"/>
        <v>0.91258565936821001</v>
      </c>
      <c r="J81" s="20">
        <v>1973</v>
      </c>
      <c r="K81" s="14">
        <v>2274</v>
      </c>
      <c r="L81" s="49">
        <f t="shared" si="11"/>
        <v>-13.236587510993845</v>
      </c>
      <c r="M81" s="33">
        <f t="shared" si="12"/>
        <v>0.75099822242184555</v>
      </c>
      <c r="N81" s="34">
        <f t="shared" si="13"/>
        <v>0.91631844685232133</v>
      </c>
    </row>
    <row r="82" spans="1:14" hidden="1" outlineLevel="1" x14ac:dyDescent="0.25">
      <c r="A82" s="36"/>
      <c r="B82" s="50" t="s">
        <v>95</v>
      </c>
      <c r="C82" s="42">
        <f t="shared" si="7"/>
        <v>18.42622950819672</v>
      </c>
      <c r="D82" s="48"/>
      <c r="E82" s="20">
        <v>241</v>
      </c>
      <c r="F82" s="14">
        <v>221</v>
      </c>
      <c r="G82" s="49">
        <f t="shared" si="8"/>
        <v>9.0497737556561084</v>
      </c>
      <c r="H82" s="33">
        <f t="shared" si="9"/>
        <v>0.97689501418727209</v>
      </c>
      <c r="I82" s="33">
        <f t="shared" si="10"/>
        <v>0.73875981948855096</v>
      </c>
      <c r="J82" s="20">
        <v>1806</v>
      </c>
      <c r="K82" s="14">
        <v>1525</v>
      </c>
      <c r="L82" s="49">
        <f t="shared" si="11"/>
        <v>18.42622950819672</v>
      </c>
      <c r="M82" s="33">
        <f t="shared" si="12"/>
        <v>0.68743172310889666</v>
      </c>
      <c r="N82" s="34">
        <f t="shared" si="13"/>
        <v>0.61450555472726032</v>
      </c>
    </row>
    <row r="83" spans="1:14" hidden="1" outlineLevel="1" x14ac:dyDescent="0.25">
      <c r="A83" s="36"/>
      <c r="B83" s="50" t="s">
        <v>96</v>
      </c>
      <c r="C83" s="42">
        <f t="shared" si="7"/>
        <v>-8.4145261293179807</v>
      </c>
      <c r="D83" s="48"/>
      <c r="E83" s="20">
        <v>99</v>
      </c>
      <c r="F83" s="14">
        <v>102</v>
      </c>
      <c r="G83" s="49">
        <f t="shared" si="8"/>
        <v>-2.9411764705882351</v>
      </c>
      <c r="H83" s="33">
        <f t="shared" si="9"/>
        <v>0.40129712201053913</v>
      </c>
      <c r="I83" s="33">
        <f t="shared" si="10"/>
        <v>0.34096607053317729</v>
      </c>
      <c r="J83" s="20">
        <v>1034</v>
      </c>
      <c r="K83" s="14">
        <v>1129</v>
      </c>
      <c r="L83" s="49">
        <f t="shared" si="11"/>
        <v>-8.4145261293179807</v>
      </c>
      <c r="M83" s="33">
        <f t="shared" si="12"/>
        <v>0.39357940293167171</v>
      </c>
      <c r="N83" s="34">
        <f t="shared" si="13"/>
        <v>0.45493558772923071</v>
      </c>
    </row>
    <row r="84" spans="1:14" hidden="1" outlineLevel="1" x14ac:dyDescent="0.25">
      <c r="A84" s="36"/>
      <c r="B84" s="50" t="s">
        <v>97</v>
      </c>
      <c r="C84" s="42">
        <f t="shared" si="7"/>
        <v>-3.0674846625766872</v>
      </c>
      <c r="D84" s="48"/>
      <c r="E84" s="20">
        <v>41</v>
      </c>
      <c r="F84" s="14">
        <v>71</v>
      </c>
      <c r="G84" s="49">
        <f t="shared" si="8"/>
        <v>-42.25352112676056</v>
      </c>
      <c r="H84" s="33">
        <f t="shared" si="9"/>
        <v>0.16619375760032429</v>
      </c>
      <c r="I84" s="33">
        <f t="shared" si="10"/>
        <v>0.23733912752799596</v>
      </c>
      <c r="J84" s="20">
        <v>474</v>
      </c>
      <c r="K84" s="14">
        <v>489</v>
      </c>
      <c r="L84" s="49">
        <f t="shared" si="11"/>
        <v>-3.0674846625766872</v>
      </c>
      <c r="M84" s="33">
        <f t="shared" si="12"/>
        <v>0.18042227948705261</v>
      </c>
      <c r="N84" s="34">
        <f t="shared" si="13"/>
        <v>0.19704473197483952</v>
      </c>
    </row>
    <row r="85" spans="1:14" hidden="1" outlineLevel="1" x14ac:dyDescent="0.25">
      <c r="A85" s="36"/>
      <c r="B85" s="50" t="s">
        <v>98</v>
      </c>
      <c r="C85" s="42">
        <f t="shared" si="7"/>
        <v>-7.8838174273858916</v>
      </c>
      <c r="D85" s="48"/>
      <c r="E85" s="20">
        <v>8</v>
      </c>
      <c r="F85" s="14">
        <v>40</v>
      </c>
      <c r="G85" s="49">
        <f t="shared" si="8"/>
        <v>-80</v>
      </c>
      <c r="H85" s="33">
        <f t="shared" si="9"/>
        <v>3.2428050263477913E-2</v>
      </c>
      <c r="I85" s="33">
        <f t="shared" si="10"/>
        <v>0.13371218452281466</v>
      </c>
      <c r="J85" s="20">
        <v>444</v>
      </c>
      <c r="K85" s="14">
        <v>482</v>
      </c>
      <c r="L85" s="49">
        <f t="shared" si="11"/>
        <v>-7.8838174273858916</v>
      </c>
      <c r="M85" s="33">
        <f t="shared" si="12"/>
        <v>0.16900314787394802</v>
      </c>
      <c r="N85" s="34">
        <f t="shared" si="13"/>
        <v>0.19422405074002588</v>
      </c>
    </row>
    <row r="86" spans="1:14" hidden="1" outlineLevel="1" x14ac:dyDescent="0.25">
      <c r="A86" s="36"/>
      <c r="B86" s="50" t="s">
        <v>99</v>
      </c>
      <c r="C86" s="42">
        <f t="shared" si="7"/>
        <v>-12.470023980815348</v>
      </c>
      <c r="D86" s="48"/>
      <c r="E86" s="20">
        <v>42</v>
      </c>
      <c r="F86" s="14">
        <v>47</v>
      </c>
      <c r="G86" s="49">
        <f t="shared" si="8"/>
        <v>-10.638297872340425</v>
      </c>
      <c r="H86" s="33">
        <f t="shared" si="9"/>
        <v>0.170247263883259</v>
      </c>
      <c r="I86" s="33">
        <f t="shared" si="10"/>
        <v>0.15711181681430719</v>
      </c>
      <c r="J86" s="20">
        <v>365</v>
      </c>
      <c r="K86" s="14">
        <v>417</v>
      </c>
      <c r="L86" s="49">
        <f t="shared" si="11"/>
        <v>-12.470023980815348</v>
      </c>
      <c r="M86" s="33">
        <f t="shared" si="12"/>
        <v>0.13893276795943924</v>
      </c>
      <c r="N86" s="34">
        <f t="shared" si="13"/>
        <v>0.16803201070247051</v>
      </c>
    </row>
    <row r="87" spans="1:14" hidden="1" outlineLevel="1" x14ac:dyDescent="0.25">
      <c r="A87" s="36"/>
      <c r="B87" s="50" t="s">
        <v>100</v>
      </c>
      <c r="C87" s="42">
        <f t="shared" si="7"/>
        <v>-18.852459016393443</v>
      </c>
      <c r="D87" s="48"/>
      <c r="E87" s="20">
        <v>19</v>
      </c>
      <c r="F87" s="14">
        <v>56</v>
      </c>
      <c r="G87" s="49">
        <f t="shared" si="8"/>
        <v>-66.071428571428569</v>
      </c>
      <c r="H87" s="33">
        <f t="shared" si="9"/>
        <v>7.7016619375760029E-2</v>
      </c>
      <c r="I87" s="33">
        <f t="shared" si="10"/>
        <v>0.1871970583319405</v>
      </c>
      <c r="J87" s="20">
        <v>297</v>
      </c>
      <c r="K87" s="14">
        <v>366</v>
      </c>
      <c r="L87" s="49">
        <f t="shared" si="11"/>
        <v>-18.852459016393443</v>
      </c>
      <c r="M87" s="33">
        <f t="shared" si="12"/>
        <v>0.11304940296973549</v>
      </c>
      <c r="N87" s="34">
        <f t="shared" si="13"/>
        <v>0.14748133313454245</v>
      </c>
    </row>
    <row r="88" spans="1:14" hidden="1" outlineLevel="1" x14ac:dyDescent="0.25">
      <c r="A88" s="36"/>
      <c r="B88" s="50" t="s">
        <v>101</v>
      </c>
      <c r="C88" s="42">
        <f t="shared" si="7"/>
        <v>29.133858267716533</v>
      </c>
      <c r="D88" s="48"/>
      <c r="E88" s="20">
        <v>24</v>
      </c>
      <c r="F88" s="14">
        <v>18</v>
      </c>
      <c r="G88" s="49">
        <f t="shared" si="8"/>
        <v>33.333333333333329</v>
      </c>
      <c r="H88" s="33">
        <f t="shared" si="9"/>
        <v>9.7284150790433732E-2</v>
      </c>
      <c r="I88" s="33">
        <f t="shared" si="10"/>
        <v>6.0170483035266585E-2</v>
      </c>
      <c r="J88" s="20">
        <v>164</v>
      </c>
      <c r="K88" s="14">
        <v>127</v>
      </c>
      <c r="L88" s="49">
        <f t="shared" si="11"/>
        <v>29.133858267716533</v>
      </c>
      <c r="M88" s="33">
        <f t="shared" si="12"/>
        <v>6.2424586151638456E-2</v>
      </c>
      <c r="N88" s="34">
        <f t="shared" si="13"/>
        <v>5.1175216688762001E-2</v>
      </c>
    </row>
    <row r="89" spans="1:14" hidden="1" outlineLevel="1" x14ac:dyDescent="0.25">
      <c r="A89" s="36"/>
      <c r="B89" s="50" t="s">
        <v>102</v>
      </c>
      <c r="C89" s="42">
        <f t="shared" si="7"/>
        <v>8.1967213114754092</v>
      </c>
      <c r="D89" s="48"/>
      <c r="E89" s="20">
        <v>12</v>
      </c>
      <c r="F89" s="14">
        <v>10</v>
      </c>
      <c r="G89" s="49">
        <f t="shared" si="8"/>
        <v>20</v>
      </c>
      <c r="H89" s="33">
        <f t="shared" si="9"/>
        <v>4.8642075395216866E-2</v>
      </c>
      <c r="I89" s="33">
        <f t="shared" si="10"/>
        <v>3.3428046130703666E-2</v>
      </c>
      <c r="J89" s="20">
        <v>132</v>
      </c>
      <c r="K89" s="14">
        <v>122</v>
      </c>
      <c r="L89" s="49">
        <f t="shared" si="11"/>
        <v>8.1967213114754092</v>
      </c>
      <c r="M89" s="33">
        <f t="shared" si="12"/>
        <v>5.024417909766022E-2</v>
      </c>
      <c r="N89" s="34">
        <f t="shared" si="13"/>
        <v>4.9160444378180825E-2</v>
      </c>
    </row>
    <row r="90" spans="1:14" hidden="1" outlineLevel="1" x14ac:dyDescent="0.25">
      <c r="A90" s="36"/>
      <c r="B90" s="50" t="s">
        <v>103</v>
      </c>
      <c r="C90" s="42">
        <f t="shared" si="7"/>
        <v>82.8125</v>
      </c>
      <c r="D90" s="48"/>
      <c r="E90" s="20">
        <v>13</v>
      </c>
      <c r="F90" s="14">
        <v>8</v>
      </c>
      <c r="G90" s="49">
        <f t="shared" si="8"/>
        <v>62.5</v>
      </c>
      <c r="H90" s="33">
        <f t="shared" si="9"/>
        <v>5.2695581678151596E-2</v>
      </c>
      <c r="I90" s="33">
        <f t="shared" si="10"/>
        <v>2.6742436904562929E-2</v>
      </c>
      <c r="J90" s="20">
        <v>117</v>
      </c>
      <c r="K90" s="14">
        <v>64</v>
      </c>
      <c r="L90" s="49">
        <f t="shared" si="11"/>
        <v>82.8125</v>
      </c>
      <c r="M90" s="33">
        <f t="shared" si="12"/>
        <v>4.4534613291107923E-2</v>
      </c>
      <c r="N90" s="34">
        <f t="shared" si="13"/>
        <v>2.5789085575439123E-2</v>
      </c>
    </row>
    <row r="91" spans="1:14" hidden="1" outlineLevel="1" x14ac:dyDescent="0.25">
      <c r="A91" s="36"/>
      <c r="B91" s="50" t="s">
        <v>104</v>
      </c>
      <c r="C91" s="42">
        <f t="shared" si="7"/>
        <v>54.385964912280706</v>
      </c>
      <c r="D91" s="48"/>
      <c r="E91" s="20">
        <v>1</v>
      </c>
      <c r="F91" s="14">
        <v>26</v>
      </c>
      <c r="G91" s="49">
        <f t="shared" si="8"/>
        <v>-96.15384615384616</v>
      </c>
      <c r="H91" s="33">
        <f t="shared" si="9"/>
        <v>4.0535062829347391E-3</v>
      </c>
      <c r="I91" s="33">
        <f t="shared" si="10"/>
        <v>8.6912919939829511E-2</v>
      </c>
      <c r="J91" s="20">
        <v>88</v>
      </c>
      <c r="K91" s="14">
        <v>57</v>
      </c>
      <c r="L91" s="49">
        <f t="shared" si="11"/>
        <v>54.385964912280706</v>
      </c>
      <c r="M91" s="33">
        <f t="shared" si="12"/>
        <v>3.3496119398440147E-2</v>
      </c>
      <c r="N91" s="34">
        <f t="shared" si="13"/>
        <v>2.2968404340625467E-2</v>
      </c>
    </row>
    <row r="92" spans="1:14" hidden="1" outlineLevel="1" x14ac:dyDescent="0.25">
      <c r="A92" s="36"/>
      <c r="B92" s="50" t="s">
        <v>105</v>
      </c>
      <c r="C92" s="42">
        <f t="shared" si="7"/>
        <v>-51.369863013698634</v>
      </c>
      <c r="D92" s="48"/>
      <c r="E92" s="20">
        <v>1</v>
      </c>
      <c r="F92" s="14">
        <v>9</v>
      </c>
      <c r="G92" s="49">
        <f t="shared" si="8"/>
        <v>-88.888888888888886</v>
      </c>
      <c r="H92" s="33">
        <f t="shared" si="9"/>
        <v>4.0535062829347391E-3</v>
      </c>
      <c r="I92" s="33">
        <f t="shared" si="10"/>
        <v>3.0085241517633293E-2</v>
      </c>
      <c r="J92" s="20">
        <v>71</v>
      </c>
      <c r="K92" s="14">
        <v>146</v>
      </c>
      <c r="L92" s="49">
        <f t="shared" si="11"/>
        <v>-51.369863013698634</v>
      </c>
      <c r="M92" s="33">
        <f t="shared" si="12"/>
        <v>2.7025278151014208E-2</v>
      </c>
      <c r="N92" s="34">
        <f t="shared" si="13"/>
        <v>5.8831351468970491E-2</v>
      </c>
    </row>
    <row r="93" spans="1:14" hidden="1" outlineLevel="1" x14ac:dyDescent="0.25">
      <c r="A93" s="36"/>
      <c r="B93" s="50" t="s">
        <v>106</v>
      </c>
      <c r="C93" s="42">
        <f t="shared" si="7"/>
        <v>254.99999999999997</v>
      </c>
      <c r="D93" s="48"/>
      <c r="E93" s="20">
        <v>0</v>
      </c>
      <c r="F93" s="14">
        <v>0</v>
      </c>
      <c r="G93" s="49" t="str">
        <f t="shared" si="8"/>
        <v/>
      </c>
      <c r="H93" s="33" t="str">
        <f t="shared" si="9"/>
        <v/>
      </c>
      <c r="I93" s="33" t="str">
        <f t="shared" si="10"/>
        <v/>
      </c>
      <c r="J93" s="20">
        <v>71</v>
      </c>
      <c r="K93" s="14">
        <v>20</v>
      </c>
      <c r="L93" s="49">
        <f t="shared" si="11"/>
        <v>254.99999999999997</v>
      </c>
      <c r="M93" s="33">
        <f t="shared" si="12"/>
        <v>2.7025278151014208E-2</v>
      </c>
      <c r="N93" s="34">
        <f t="shared" si="13"/>
        <v>8.0590892423247247E-3</v>
      </c>
    </row>
    <row r="94" spans="1:14" hidden="1" outlineLevel="1" x14ac:dyDescent="0.25">
      <c r="A94" s="36"/>
      <c r="B94" s="50" t="s">
        <v>107</v>
      </c>
      <c r="C94" s="42">
        <f t="shared" si="7"/>
        <v>42.307692307692307</v>
      </c>
      <c r="D94" s="48"/>
      <c r="E94" s="20">
        <v>0</v>
      </c>
      <c r="F94" s="14">
        <v>10</v>
      </c>
      <c r="G94" s="49">
        <f t="shared" si="8"/>
        <v>-100</v>
      </c>
      <c r="H94" s="33" t="str">
        <f t="shared" si="9"/>
        <v/>
      </c>
      <c r="I94" s="33">
        <f t="shared" si="10"/>
        <v>3.3428046130703666E-2</v>
      </c>
      <c r="J94" s="20">
        <v>37</v>
      </c>
      <c r="K94" s="14">
        <v>26</v>
      </c>
      <c r="L94" s="49">
        <f t="shared" si="11"/>
        <v>42.307692307692307</v>
      </c>
      <c r="M94" s="33">
        <f t="shared" si="12"/>
        <v>1.4083595656162335E-2</v>
      </c>
      <c r="N94" s="34">
        <f t="shared" si="13"/>
        <v>1.0476816015022143E-2</v>
      </c>
    </row>
    <row r="95" spans="1:14" hidden="1" outlineLevel="1" x14ac:dyDescent="0.25">
      <c r="A95" s="36"/>
      <c r="B95" s="50" t="s">
        <v>108</v>
      </c>
      <c r="C95" s="42">
        <f t="shared" si="7"/>
        <v>-30.555555555555557</v>
      </c>
      <c r="D95" s="48"/>
      <c r="E95" s="20">
        <v>13</v>
      </c>
      <c r="F95" s="14">
        <v>4</v>
      </c>
      <c r="G95" s="49">
        <f t="shared" si="8"/>
        <v>225</v>
      </c>
      <c r="H95" s="33">
        <f t="shared" si="9"/>
        <v>5.2695581678151596E-2</v>
      </c>
      <c r="I95" s="33">
        <f t="shared" si="10"/>
        <v>1.3371218452281465E-2</v>
      </c>
      <c r="J95" s="20">
        <v>25</v>
      </c>
      <c r="K95" s="14">
        <v>36</v>
      </c>
      <c r="L95" s="49">
        <f t="shared" si="11"/>
        <v>-30.555555555555557</v>
      </c>
      <c r="M95" s="33">
        <f t="shared" si="12"/>
        <v>9.5159430109204961E-3</v>
      </c>
      <c r="N95" s="34">
        <f t="shared" si="13"/>
        <v>1.4506360636184506E-2</v>
      </c>
    </row>
    <row r="96" spans="1:14" hidden="1" outlineLevel="1" x14ac:dyDescent="0.25">
      <c r="A96" s="36"/>
      <c r="B96" s="50" t="s">
        <v>109</v>
      </c>
      <c r="C96" s="42">
        <f t="shared" si="7"/>
        <v>-77.41935483870968</v>
      </c>
      <c r="D96" s="48"/>
      <c r="E96" s="20">
        <v>0</v>
      </c>
      <c r="F96" s="14">
        <v>3</v>
      </c>
      <c r="G96" s="49">
        <f t="shared" si="8"/>
        <v>-100</v>
      </c>
      <c r="H96" s="33" t="str">
        <f t="shared" si="9"/>
        <v/>
      </c>
      <c r="I96" s="33">
        <f t="shared" si="10"/>
        <v>1.0028413839211098E-2</v>
      </c>
      <c r="J96" s="20">
        <v>7</v>
      </c>
      <c r="K96" s="14">
        <v>31</v>
      </c>
      <c r="L96" s="49">
        <f t="shared" si="11"/>
        <v>-77.41935483870968</v>
      </c>
      <c r="M96" s="33">
        <f t="shared" si="12"/>
        <v>2.6644640430577389E-3</v>
      </c>
      <c r="N96" s="34">
        <f t="shared" si="13"/>
        <v>1.2491588325603325E-2</v>
      </c>
    </row>
    <row r="97" spans="1:14" hidden="1" outlineLevel="1" x14ac:dyDescent="0.25">
      <c r="A97" s="36"/>
      <c r="B97" s="50" t="s">
        <v>110</v>
      </c>
      <c r="C97" s="42">
        <f t="shared" si="7"/>
        <v>-87.5</v>
      </c>
      <c r="D97" s="48"/>
      <c r="E97" s="20">
        <v>0</v>
      </c>
      <c r="F97" s="14">
        <v>3</v>
      </c>
      <c r="G97" s="49">
        <f t="shared" si="8"/>
        <v>-100</v>
      </c>
      <c r="H97" s="33" t="str">
        <f t="shared" si="9"/>
        <v/>
      </c>
      <c r="I97" s="33">
        <f t="shared" si="10"/>
        <v>1.0028413839211098E-2</v>
      </c>
      <c r="J97" s="20">
        <v>1</v>
      </c>
      <c r="K97" s="14">
        <v>8</v>
      </c>
      <c r="L97" s="49">
        <f t="shared" si="11"/>
        <v>-87.5</v>
      </c>
      <c r="M97" s="33">
        <f t="shared" si="12"/>
        <v>3.8063772043681987E-4</v>
      </c>
      <c r="N97" s="34">
        <f t="shared" si="13"/>
        <v>3.2236356969298904E-3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2</v>
      </c>
      <c r="G98" s="49">
        <f t="shared" si="8"/>
        <v>-100</v>
      </c>
      <c r="H98" s="33" t="str">
        <f t="shared" si="9"/>
        <v/>
      </c>
      <c r="I98" s="33">
        <f t="shared" si="10"/>
        <v>6.6856092261407324E-3</v>
      </c>
      <c r="J98" s="20">
        <v>0</v>
      </c>
      <c r="K98" s="14">
        <v>4</v>
      </c>
      <c r="L98" s="49">
        <f t="shared" si="11"/>
        <v>-100</v>
      </c>
      <c r="M98" s="33" t="str">
        <f t="shared" si="12"/>
        <v/>
      </c>
      <c r="N98" s="34">
        <f t="shared" si="13"/>
        <v>1.6118178484649452E-3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2</v>
      </c>
      <c r="L99" s="49">
        <f t="shared" si="11"/>
        <v>-100</v>
      </c>
      <c r="M99" s="33" t="str">
        <f t="shared" si="12"/>
        <v/>
      </c>
      <c r="N99" s="34">
        <f t="shared" si="13"/>
        <v>8.059089242324726E-4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1</v>
      </c>
      <c r="L100" s="49">
        <f t="shared" si="11"/>
        <v>-100</v>
      </c>
      <c r="M100" s="33" t="str">
        <f t="shared" si="12"/>
        <v/>
      </c>
      <c r="N100" s="34">
        <f t="shared" si="13"/>
        <v>4.029544621162363E-4</v>
      </c>
    </row>
    <row r="101" spans="1:14" collapsed="1" x14ac:dyDescent="0.25">
      <c r="A101" s="36" t="s">
        <v>114</v>
      </c>
      <c r="B101" s="1" t="s">
        <v>115</v>
      </c>
      <c r="C101" s="42">
        <f t="shared" si="7"/>
        <v>0.31058253162639193</v>
      </c>
      <c r="D101" s="48"/>
      <c r="E101" s="20">
        <v>1924</v>
      </c>
      <c r="F101" s="14">
        <v>1830</v>
      </c>
      <c r="G101" s="49">
        <f t="shared" si="8"/>
        <v>5.136612021857923</v>
      </c>
      <c r="H101" s="33">
        <f t="shared" si="9"/>
        <v>7.7989460883664377</v>
      </c>
      <c r="I101" s="33">
        <f t="shared" si="10"/>
        <v>6.1173324419187702</v>
      </c>
      <c r="J101" s="20">
        <v>13242</v>
      </c>
      <c r="K101" s="14">
        <v>13201</v>
      </c>
      <c r="L101" s="49">
        <f t="shared" si="11"/>
        <v>0.31058253162639193</v>
      </c>
      <c r="M101" s="33">
        <f t="shared" si="12"/>
        <v>5.0404046940243683</v>
      </c>
      <c r="N101" s="34">
        <f t="shared" si="13"/>
        <v>5.3194018543964345</v>
      </c>
    </row>
    <row r="102" spans="1:14" hidden="1" outlineLevel="1" x14ac:dyDescent="0.25">
      <c r="A102" s="36"/>
      <c r="B102" s="50" t="s">
        <v>116</v>
      </c>
      <c r="C102" s="42">
        <f t="shared" si="7"/>
        <v>10.355781448538755</v>
      </c>
      <c r="D102" s="48"/>
      <c r="E102" s="20">
        <v>723</v>
      </c>
      <c r="F102" s="14">
        <v>448</v>
      </c>
      <c r="G102" s="49">
        <f t="shared" si="8"/>
        <v>61.383928571428569</v>
      </c>
      <c r="H102" s="33">
        <f t="shared" si="9"/>
        <v>2.9306850425618163</v>
      </c>
      <c r="I102" s="33">
        <f t="shared" si="10"/>
        <v>1.497576466655524</v>
      </c>
      <c r="J102" s="20">
        <v>3474</v>
      </c>
      <c r="K102" s="14">
        <v>3148</v>
      </c>
      <c r="L102" s="49">
        <f t="shared" si="11"/>
        <v>10.355781448538755</v>
      </c>
      <c r="M102" s="33">
        <f t="shared" si="12"/>
        <v>1.3223354407975123</v>
      </c>
      <c r="N102" s="34">
        <f t="shared" si="13"/>
        <v>1.2685006467419118</v>
      </c>
    </row>
    <row r="103" spans="1:14" hidden="1" outlineLevel="1" x14ac:dyDescent="0.25">
      <c r="A103" s="36"/>
      <c r="B103" s="50" t="s">
        <v>117</v>
      </c>
      <c r="C103" s="42">
        <f t="shared" si="7"/>
        <v>-1.554029634983737</v>
      </c>
      <c r="D103" s="48"/>
      <c r="E103" s="20">
        <v>507</v>
      </c>
      <c r="F103" s="14">
        <v>248</v>
      </c>
      <c r="G103" s="49">
        <f t="shared" si="8"/>
        <v>104.43548387096774</v>
      </c>
      <c r="H103" s="33">
        <f t="shared" si="9"/>
        <v>2.0551276854479124</v>
      </c>
      <c r="I103" s="33">
        <f t="shared" si="10"/>
        <v>0.82901554404145072</v>
      </c>
      <c r="J103" s="20">
        <v>2724</v>
      </c>
      <c r="K103" s="14">
        <v>2767</v>
      </c>
      <c r="L103" s="49">
        <f t="shared" si="11"/>
        <v>-1.554029634983737</v>
      </c>
      <c r="M103" s="33">
        <f t="shared" si="12"/>
        <v>1.0368571504698971</v>
      </c>
      <c r="N103" s="34">
        <f t="shared" si="13"/>
        <v>1.1149749966756257</v>
      </c>
    </row>
    <row r="104" spans="1:14" hidden="1" outlineLevel="1" x14ac:dyDescent="0.25">
      <c r="A104" s="36"/>
      <c r="B104" s="50" t="s">
        <v>118</v>
      </c>
      <c r="C104" s="42">
        <f t="shared" si="7"/>
        <v>-6.4994882292732852</v>
      </c>
      <c r="D104" s="48"/>
      <c r="E104" s="20">
        <v>234</v>
      </c>
      <c r="F104" s="14">
        <v>361</v>
      </c>
      <c r="G104" s="49">
        <f t="shared" si="8"/>
        <v>-35.180055401662052</v>
      </c>
      <c r="H104" s="33">
        <f t="shared" si="9"/>
        <v>0.94852047020672881</v>
      </c>
      <c r="I104" s="33">
        <f t="shared" si="10"/>
        <v>1.2067524653184023</v>
      </c>
      <c r="J104" s="20">
        <v>1827</v>
      </c>
      <c r="K104" s="14">
        <v>1954</v>
      </c>
      <c r="L104" s="49">
        <f t="shared" si="11"/>
        <v>-6.4994882292732852</v>
      </c>
      <c r="M104" s="33">
        <f t="shared" si="12"/>
        <v>0.69542511523806994</v>
      </c>
      <c r="N104" s="34">
        <f t="shared" si="13"/>
        <v>0.78737301897512568</v>
      </c>
    </row>
    <row r="105" spans="1:14" hidden="1" outlineLevel="1" x14ac:dyDescent="0.25">
      <c r="A105" s="36"/>
      <c r="B105" s="50" t="s">
        <v>119</v>
      </c>
      <c r="C105" s="42">
        <f t="shared" si="7"/>
        <v>35.666347075743047</v>
      </c>
      <c r="D105" s="48"/>
      <c r="E105" s="20">
        <v>107</v>
      </c>
      <c r="F105" s="14">
        <v>167</v>
      </c>
      <c r="G105" s="49">
        <f t="shared" si="8"/>
        <v>-35.928143712574851</v>
      </c>
      <c r="H105" s="33">
        <f t="shared" si="9"/>
        <v>0.43372517227401702</v>
      </c>
      <c r="I105" s="33">
        <f t="shared" si="10"/>
        <v>0.5582483703827511</v>
      </c>
      <c r="J105" s="20">
        <v>1415</v>
      </c>
      <c r="K105" s="14">
        <v>1043</v>
      </c>
      <c r="L105" s="49">
        <f t="shared" si="11"/>
        <v>35.666347075743047</v>
      </c>
      <c r="M105" s="33">
        <f t="shared" si="12"/>
        <v>0.5386023744181001</v>
      </c>
      <c r="N105" s="34">
        <f t="shared" si="13"/>
        <v>0.42028150398723435</v>
      </c>
    </row>
    <row r="106" spans="1:14" hidden="1" outlineLevel="1" x14ac:dyDescent="0.25">
      <c r="A106" s="36"/>
      <c r="B106" s="50" t="s">
        <v>120</v>
      </c>
      <c r="C106" s="42">
        <f t="shared" si="7"/>
        <v>2.9246344206974131</v>
      </c>
      <c r="D106" s="48"/>
      <c r="E106" s="20">
        <v>62</v>
      </c>
      <c r="F106" s="14">
        <v>111</v>
      </c>
      <c r="G106" s="49">
        <f t="shared" si="8"/>
        <v>-44.144144144144143</v>
      </c>
      <c r="H106" s="33">
        <f t="shared" si="9"/>
        <v>0.25131738954195382</v>
      </c>
      <c r="I106" s="33">
        <f t="shared" si="10"/>
        <v>0.37105131205081066</v>
      </c>
      <c r="J106" s="20">
        <v>915</v>
      </c>
      <c r="K106" s="14">
        <v>889</v>
      </c>
      <c r="L106" s="49">
        <f t="shared" si="11"/>
        <v>2.9246344206974131</v>
      </c>
      <c r="M106" s="33">
        <f t="shared" si="12"/>
        <v>0.34828351419969017</v>
      </c>
      <c r="N106" s="34">
        <f t="shared" si="13"/>
        <v>0.358226516821334</v>
      </c>
    </row>
    <row r="107" spans="1:14" hidden="1" outlineLevel="1" x14ac:dyDescent="0.25">
      <c r="A107" s="36"/>
      <c r="B107" s="50" t="s">
        <v>121</v>
      </c>
      <c r="C107" s="42">
        <f t="shared" si="7"/>
        <v>-19.648093841642229</v>
      </c>
      <c r="D107" s="48"/>
      <c r="E107" s="20">
        <v>72</v>
      </c>
      <c r="F107" s="14">
        <v>135</v>
      </c>
      <c r="G107" s="49">
        <f t="shared" si="8"/>
        <v>-46.666666666666664</v>
      </c>
      <c r="H107" s="33">
        <f t="shared" si="9"/>
        <v>0.2918524523713012</v>
      </c>
      <c r="I107" s="33">
        <f t="shared" si="10"/>
        <v>0.45127862276449943</v>
      </c>
      <c r="J107" s="20">
        <v>822</v>
      </c>
      <c r="K107" s="14">
        <v>1023</v>
      </c>
      <c r="L107" s="49">
        <f t="shared" si="11"/>
        <v>-19.648093841642229</v>
      </c>
      <c r="M107" s="33">
        <f t="shared" si="12"/>
        <v>0.31288420619906593</v>
      </c>
      <c r="N107" s="34">
        <f t="shared" si="13"/>
        <v>0.41222241474490973</v>
      </c>
    </row>
    <row r="108" spans="1:14" hidden="1" outlineLevel="1" x14ac:dyDescent="0.25">
      <c r="A108" s="36"/>
      <c r="B108" s="50" t="s">
        <v>122</v>
      </c>
      <c r="C108" s="42">
        <f t="shared" si="7"/>
        <v>0.61881188118811881</v>
      </c>
      <c r="D108" s="48"/>
      <c r="E108" s="20">
        <v>163</v>
      </c>
      <c r="F108" s="14">
        <v>103</v>
      </c>
      <c r="G108" s="49">
        <f t="shared" si="8"/>
        <v>58.252427184466015</v>
      </c>
      <c r="H108" s="33">
        <f t="shared" si="9"/>
        <v>0.66072152411836238</v>
      </c>
      <c r="I108" s="33">
        <f t="shared" si="10"/>
        <v>0.34430887514624769</v>
      </c>
      <c r="J108" s="20">
        <v>813</v>
      </c>
      <c r="K108" s="14">
        <v>808</v>
      </c>
      <c r="L108" s="49">
        <f t="shared" si="11"/>
        <v>0.61881188118811881</v>
      </c>
      <c r="M108" s="33">
        <f t="shared" si="12"/>
        <v>0.30945846671513455</v>
      </c>
      <c r="N108" s="34">
        <f t="shared" si="13"/>
        <v>0.32558720538991887</v>
      </c>
    </row>
    <row r="109" spans="1:14" hidden="1" outlineLevel="1" x14ac:dyDescent="0.25">
      <c r="A109" s="36"/>
      <c r="B109" s="50" t="s">
        <v>123</v>
      </c>
      <c r="C109" s="42">
        <f t="shared" si="7"/>
        <v>-38.746803069053712</v>
      </c>
      <c r="D109" s="48"/>
      <c r="E109" s="20">
        <v>5</v>
      </c>
      <c r="F109" s="14">
        <v>178</v>
      </c>
      <c r="G109" s="49">
        <f t="shared" si="8"/>
        <v>-97.19101123595506</v>
      </c>
      <c r="H109" s="33">
        <f t="shared" si="9"/>
        <v>2.0267531414673693E-2</v>
      </c>
      <c r="I109" s="33">
        <f t="shared" si="10"/>
        <v>0.59501922112652517</v>
      </c>
      <c r="J109" s="20">
        <v>479</v>
      </c>
      <c r="K109" s="14">
        <v>782</v>
      </c>
      <c r="L109" s="49">
        <f t="shared" si="11"/>
        <v>-38.746803069053712</v>
      </c>
      <c r="M109" s="33">
        <f t="shared" si="12"/>
        <v>0.18232546808923672</v>
      </c>
      <c r="N109" s="34">
        <f t="shared" si="13"/>
        <v>0.31511038937489672</v>
      </c>
    </row>
    <row r="110" spans="1:14" hidden="1" outlineLevel="1" x14ac:dyDescent="0.25">
      <c r="A110" s="36"/>
      <c r="B110" s="50" t="s">
        <v>124</v>
      </c>
      <c r="C110" s="42">
        <f t="shared" si="7"/>
        <v>-17.346938775510203</v>
      </c>
      <c r="D110" s="48"/>
      <c r="E110" s="20">
        <v>14</v>
      </c>
      <c r="F110" s="14">
        <v>49</v>
      </c>
      <c r="G110" s="49">
        <f t="shared" si="8"/>
        <v>-71.428571428571431</v>
      </c>
      <c r="H110" s="33">
        <f t="shared" si="9"/>
        <v>5.6749087961086332E-2</v>
      </c>
      <c r="I110" s="33">
        <f t="shared" si="10"/>
        <v>0.16379742604044795</v>
      </c>
      <c r="J110" s="20">
        <v>405</v>
      </c>
      <c r="K110" s="14">
        <v>490</v>
      </c>
      <c r="L110" s="49">
        <f t="shared" si="11"/>
        <v>-17.346938775510203</v>
      </c>
      <c r="M110" s="33">
        <f t="shared" si="12"/>
        <v>0.15415827677691202</v>
      </c>
      <c r="N110" s="34">
        <f t="shared" si="13"/>
        <v>0.19744768643695573</v>
      </c>
    </row>
    <row r="111" spans="1:14" hidden="1" outlineLevel="1" x14ac:dyDescent="0.25">
      <c r="A111" s="36"/>
      <c r="B111" s="50" t="s">
        <v>125</v>
      </c>
      <c r="C111" s="42">
        <f t="shared" si="7"/>
        <v>120.23809523809523</v>
      </c>
      <c r="D111" s="48"/>
      <c r="E111" s="20">
        <v>13</v>
      </c>
      <c r="F111" s="14">
        <v>7</v>
      </c>
      <c r="G111" s="49">
        <f t="shared" si="8"/>
        <v>85.714285714285708</v>
      </c>
      <c r="H111" s="33">
        <f t="shared" si="9"/>
        <v>5.2695581678151596E-2</v>
      </c>
      <c r="I111" s="33">
        <f t="shared" si="10"/>
        <v>2.3399632291492563E-2</v>
      </c>
      <c r="J111" s="20">
        <v>185</v>
      </c>
      <c r="K111" s="14">
        <v>84</v>
      </c>
      <c r="L111" s="49">
        <f t="shared" si="11"/>
        <v>120.23809523809523</v>
      </c>
      <c r="M111" s="33">
        <f t="shared" si="12"/>
        <v>7.0417978280811672E-2</v>
      </c>
      <c r="N111" s="34">
        <f t="shared" si="13"/>
        <v>3.3848174817763844E-2</v>
      </c>
    </row>
    <row r="112" spans="1:14" hidden="1" outlineLevel="1" x14ac:dyDescent="0.25">
      <c r="A112" s="36"/>
      <c r="B112" s="50" t="s">
        <v>126</v>
      </c>
      <c r="C112" s="42">
        <f t="shared" si="7"/>
        <v>45.161290322580641</v>
      </c>
      <c r="D112" s="48"/>
      <c r="E112" s="20">
        <v>1</v>
      </c>
      <c r="F112" s="14">
        <v>2</v>
      </c>
      <c r="G112" s="49">
        <f t="shared" si="8"/>
        <v>-50</v>
      </c>
      <c r="H112" s="33">
        <f t="shared" si="9"/>
        <v>4.0535062829347391E-3</v>
      </c>
      <c r="I112" s="33">
        <f t="shared" si="10"/>
        <v>6.6856092261407324E-3</v>
      </c>
      <c r="J112" s="20">
        <v>45</v>
      </c>
      <c r="K112" s="14">
        <v>31</v>
      </c>
      <c r="L112" s="49">
        <f t="shared" si="11"/>
        <v>45.161290322580641</v>
      </c>
      <c r="M112" s="33">
        <f t="shared" si="12"/>
        <v>1.7128697419656894E-2</v>
      </c>
      <c r="N112" s="34">
        <f t="shared" si="13"/>
        <v>1.2491588325603325E-2</v>
      </c>
    </row>
    <row r="113" spans="1:14" hidden="1" outlineLevel="1" x14ac:dyDescent="0.25">
      <c r="A113" s="36"/>
      <c r="B113" s="50" t="s">
        <v>127</v>
      </c>
      <c r="C113" s="42">
        <f t="shared" si="7"/>
        <v>-57.608695652173914</v>
      </c>
      <c r="D113" s="48"/>
      <c r="E113" s="20">
        <v>0</v>
      </c>
      <c r="F113" s="14">
        <v>14</v>
      </c>
      <c r="G113" s="49">
        <f t="shared" si="8"/>
        <v>-100</v>
      </c>
      <c r="H113" s="33" t="str">
        <f t="shared" si="9"/>
        <v/>
      </c>
      <c r="I113" s="33">
        <f t="shared" si="10"/>
        <v>4.6799264582985126E-2</v>
      </c>
      <c r="J113" s="20">
        <v>39</v>
      </c>
      <c r="K113" s="14">
        <v>92</v>
      </c>
      <c r="L113" s="49">
        <f t="shared" si="11"/>
        <v>-57.608695652173914</v>
      </c>
      <c r="M113" s="33">
        <f t="shared" si="12"/>
        <v>1.4844871097035974E-2</v>
      </c>
      <c r="N113" s="34">
        <f t="shared" si="13"/>
        <v>3.7071810514693736E-2</v>
      </c>
    </row>
    <row r="114" spans="1:14" hidden="1" outlineLevel="1" x14ac:dyDescent="0.25">
      <c r="A114" s="36"/>
      <c r="B114" s="50" t="s">
        <v>128</v>
      </c>
      <c r="C114" s="42">
        <f t="shared" si="7"/>
        <v>400</v>
      </c>
      <c r="D114" s="48"/>
      <c r="E114" s="20">
        <v>2</v>
      </c>
      <c r="F114" s="14">
        <v>0</v>
      </c>
      <c r="G114" s="49" t="str">
        <f t="shared" si="8"/>
        <v/>
      </c>
      <c r="H114" s="33">
        <f t="shared" si="9"/>
        <v>8.1070125658694783E-3</v>
      </c>
      <c r="I114" s="33" t="str">
        <f t="shared" si="10"/>
        <v/>
      </c>
      <c r="J114" s="20">
        <v>30</v>
      </c>
      <c r="K114" s="14">
        <v>6</v>
      </c>
      <c r="L114" s="49">
        <f t="shared" si="11"/>
        <v>400</v>
      </c>
      <c r="M114" s="33">
        <f t="shared" si="12"/>
        <v>1.1419131613104596E-2</v>
      </c>
      <c r="N114" s="34">
        <f t="shared" si="13"/>
        <v>2.4177267726974176E-3</v>
      </c>
    </row>
    <row r="115" spans="1:14" hidden="1" outlineLevel="1" x14ac:dyDescent="0.25">
      <c r="A115" s="36"/>
      <c r="B115" s="50" t="s">
        <v>129</v>
      </c>
      <c r="C115" s="42">
        <f t="shared" si="7"/>
        <v>-35.714285714285715</v>
      </c>
      <c r="D115" s="48"/>
      <c r="E115" s="20">
        <v>0</v>
      </c>
      <c r="F115" s="14">
        <v>4</v>
      </c>
      <c r="G115" s="49">
        <f t="shared" si="8"/>
        <v>-100</v>
      </c>
      <c r="H115" s="33" t="str">
        <f t="shared" si="9"/>
        <v/>
      </c>
      <c r="I115" s="33">
        <f t="shared" si="10"/>
        <v>1.3371218452281465E-2</v>
      </c>
      <c r="J115" s="20">
        <v>27</v>
      </c>
      <c r="K115" s="14">
        <v>42</v>
      </c>
      <c r="L115" s="49">
        <f t="shared" si="11"/>
        <v>-35.714285714285715</v>
      </c>
      <c r="M115" s="33">
        <f t="shared" si="12"/>
        <v>1.0277218451794136E-2</v>
      </c>
      <c r="N115" s="34">
        <f t="shared" si="13"/>
        <v>1.6924087408881922E-2</v>
      </c>
    </row>
    <row r="116" spans="1:14" hidden="1" outlineLevel="1" x14ac:dyDescent="0.25">
      <c r="A116" s="36"/>
      <c r="B116" s="50" t="s">
        <v>130</v>
      </c>
      <c r="C116" s="42" t="str">
        <f t="shared" si="7"/>
        <v/>
      </c>
      <c r="D116" s="48"/>
      <c r="E116" s="20">
        <v>20</v>
      </c>
      <c r="F116" s="14">
        <v>0</v>
      </c>
      <c r="G116" s="49" t="str">
        <f t="shared" si="8"/>
        <v/>
      </c>
      <c r="H116" s="33">
        <f t="shared" si="9"/>
        <v>8.1070125658694772E-2</v>
      </c>
      <c r="I116" s="33" t="str">
        <f t="shared" si="10"/>
        <v/>
      </c>
      <c r="J116" s="20">
        <v>20</v>
      </c>
      <c r="K116" s="14">
        <v>0</v>
      </c>
      <c r="L116" s="49" t="str">
        <f t="shared" si="11"/>
        <v/>
      </c>
      <c r="M116" s="33">
        <f t="shared" si="12"/>
        <v>7.6127544087363974E-3</v>
      </c>
      <c r="N116" s="34" t="str">
        <f t="shared" si="13"/>
        <v/>
      </c>
    </row>
    <row r="117" spans="1:14" hidden="1" outlineLevel="1" x14ac:dyDescent="0.25">
      <c r="A117" s="36"/>
      <c r="B117" s="50" t="s">
        <v>131</v>
      </c>
      <c r="C117" s="42">
        <f t="shared" si="7"/>
        <v>0</v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11</v>
      </c>
      <c r="K117" s="14">
        <v>11</v>
      </c>
      <c r="L117" s="49">
        <f t="shared" si="11"/>
        <v>0</v>
      </c>
      <c r="M117" s="33">
        <f t="shared" si="12"/>
        <v>4.1870149248050183E-3</v>
      </c>
      <c r="N117" s="34">
        <f t="shared" si="13"/>
        <v>4.4324990832785988E-3</v>
      </c>
    </row>
    <row r="118" spans="1:14" hidden="1" outlineLevel="1" x14ac:dyDescent="0.25">
      <c r="A118" s="36"/>
      <c r="B118" s="50" t="s">
        <v>132</v>
      </c>
      <c r="C118" s="42">
        <f t="shared" si="7"/>
        <v>-62.5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6</v>
      </c>
      <c r="K118" s="14">
        <v>16</v>
      </c>
      <c r="L118" s="49">
        <f t="shared" si="11"/>
        <v>-62.5</v>
      </c>
      <c r="M118" s="33">
        <f t="shared" si="12"/>
        <v>2.2838263226209192E-3</v>
      </c>
      <c r="N118" s="34">
        <f t="shared" si="13"/>
        <v>6.4472713938597808E-3</v>
      </c>
    </row>
    <row r="119" spans="1:14" hidden="1" outlineLevel="1" x14ac:dyDescent="0.25">
      <c r="A119" s="36"/>
      <c r="B119" s="50" t="s">
        <v>133</v>
      </c>
      <c r="C119" s="42">
        <f t="shared" si="7"/>
        <v>-66.666666666666657</v>
      </c>
      <c r="D119" s="48"/>
      <c r="E119" s="20">
        <v>1</v>
      </c>
      <c r="F119" s="14">
        <v>3</v>
      </c>
      <c r="G119" s="49">
        <f t="shared" si="8"/>
        <v>-66.666666666666657</v>
      </c>
      <c r="H119" s="33">
        <f t="shared" si="9"/>
        <v>4.0535062829347391E-3</v>
      </c>
      <c r="I119" s="33">
        <f t="shared" si="10"/>
        <v>1.0028413839211098E-2</v>
      </c>
      <c r="J119" s="20">
        <v>5</v>
      </c>
      <c r="K119" s="14">
        <v>15</v>
      </c>
      <c r="L119" s="49">
        <f t="shared" si="11"/>
        <v>-66.666666666666657</v>
      </c>
      <c r="M119" s="33">
        <f t="shared" si="12"/>
        <v>1.9031886021840993E-3</v>
      </c>
      <c r="N119" s="34">
        <f t="shared" si="13"/>
        <v>6.0443169317435435E-3</v>
      </c>
    </row>
    <row r="120" spans="1:14" collapsed="1" x14ac:dyDescent="0.25">
      <c r="A120" s="36" t="s">
        <v>134</v>
      </c>
      <c r="B120" s="1" t="s">
        <v>135</v>
      </c>
      <c r="C120" s="42">
        <f t="shared" si="7"/>
        <v>10.611076317437595</v>
      </c>
      <c r="D120" s="48"/>
      <c r="E120" s="20">
        <v>1168</v>
      </c>
      <c r="F120" s="14">
        <v>1266</v>
      </c>
      <c r="G120" s="49">
        <f t="shared" si="8"/>
        <v>-7.7409162717219591</v>
      </c>
      <c r="H120" s="33">
        <f t="shared" si="9"/>
        <v>4.7344953384677746</v>
      </c>
      <c r="I120" s="33">
        <f t="shared" si="10"/>
        <v>4.2319906401470835</v>
      </c>
      <c r="J120" s="20">
        <v>12363</v>
      </c>
      <c r="K120" s="14">
        <v>11177</v>
      </c>
      <c r="L120" s="49">
        <f t="shared" si="11"/>
        <v>10.611076317437595</v>
      </c>
      <c r="M120" s="33">
        <f t="shared" si="12"/>
        <v>4.7058241377604038</v>
      </c>
      <c r="N120" s="34">
        <f t="shared" si="13"/>
        <v>4.5038220230731723</v>
      </c>
    </row>
    <row r="121" spans="1:14" hidden="1" outlineLevel="1" x14ac:dyDescent="0.25">
      <c r="A121" s="36"/>
      <c r="B121" s="50" t="s">
        <v>136</v>
      </c>
      <c r="C121" s="42">
        <f t="shared" si="7"/>
        <v>8.0253723110865973</v>
      </c>
      <c r="D121" s="48"/>
      <c r="E121" s="20">
        <v>331</v>
      </c>
      <c r="F121" s="14">
        <v>401</v>
      </c>
      <c r="G121" s="49">
        <f t="shared" si="8"/>
        <v>-17.456359102244392</v>
      </c>
      <c r="H121" s="33">
        <f t="shared" si="9"/>
        <v>1.3417105796513986</v>
      </c>
      <c r="I121" s="33">
        <f t="shared" si="10"/>
        <v>1.3404646498412169</v>
      </c>
      <c r="J121" s="20">
        <v>3917</v>
      </c>
      <c r="K121" s="14">
        <v>3626</v>
      </c>
      <c r="L121" s="49">
        <f t="shared" si="11"/>
        <v>8.0253723110865973</v>
      </c>
      <c r="M121" s="33">
        <f t="shared" si="12"/>
        <v>1.4909579509510233</v>
      </c>
      <c r="N121" s="34">
        <f t="shared" si="13"/>
        <v>1.4611128796334727</v>
      </c>
    </row>
    <row r="122" spans="1:14" hidden="1" outlineLevel="1" x14ac:dyDescent="0.25">
      <c r="A122" s="36"/>
      <c r="B122" s="50" t="s">
        <v>137</v>
      </c>
      <c r="C122" s="42">
        <f t="shared" si="7"/>
        <v>-11.879378617118491</v>
      </c>
      <c r="D122" s="48"/>
      <c r="E122" s="20">
        <v>317</v>
      </c>
      <c r="F122" s="14">
        <v>324</v>
      </c>
      <c r="G122" s="49">
        <f t="shared" si="8"/>
        <v>-2.1604938271604937</v>
      </c>
      <c r="H122" s="33">
        <f t="shared" si="9"/>
        <v>1.2849614916903123</v>
      </c>
      <c r="I122" s="33">
        <f t="shared" si="10"/>
        <v>1.0830686946347985</v>
      </c>
      <c r="J122" s="20">
        <v>2893</v>
      </c>
      <c r="K122" s="14">
        <v>3283</v>
      </c>
      <c r="L122" s="49">
        <f t="shared" si="11"/>
        <v>-11.879378617118491</v>
      </c>
      <c r="M122" s="33">
        <f t="shared" si="12"/>
        <v>1.1011849252237198</v>
      </c>
      <c r="N122" s="34">
        <f t="shared" si="13"/>
        <v>1.3228994991276035</v>
      </c>
    </row>
    <row r="123" spans="1:14" hidden="1" outlineLevel="1" x14ac:dyDescent="0.25">
      <c r="A123" s="36"/>
      <c r="B123" s="50" t="s">
        <v>138</v>
      </c>
      <c r="C123" s="42">
        <f t="shared" si="7"/>
        <v>16.162790697674417</v>
      </c>
      <c r="D123" s="48"/>
      <c r="E123" s="20">
        <v>103</v>
      </c>
      <c r="F123" s="14">
        <v>212</v>
      </c>
      <c r="G123" s="49">
        <f t="shared" si="8"/>
        <v>-51.415094339622648</v>
      </c>
      <c r="H123" s="33">
        <f t="shared" si="9"/>
        <v>0.41751114714227805</v>
      </c>
      <c r="I123" s="33">
        <f t="shared" si="10"/>
        <v>0.7086745779709176</v>
      </c>
      <c r="J123" s="20">
        <v>1998</v>
      </c>
      <c r="K123" s="14">
        <v>1720</v>
      </c>
      <c r="L123" s="49">
        <f t="shared" si="11"/>
        <v>16.162790697674417</v>
      </c>
      <c r="M123" s="33">
        <f t="shared" si="12"/>
        <v>0.76051416543276606</v>
      </c>
      <c r="N123" s="34">
        <f t="shared" si="13"/>
        <v>0.69308167483992633</v>
      </c>
    </row>
    <row r="124" spans="1:14" hidden="1" outlineLevel="1" x14ac:dyDescent="0.25">
      <c r="A124" s="36"/>
      <c r="B124" s="50" t="s">
        <v>139</v>
      </c>
      <c r="C124" s="42">
        <f t="shared" si="7"/>
        <v>85.90604026845638</v>
      </c>
      <c r="D124" s="48"/>
      <c r="E124" s="20">
        <v>182</v>
      </c>
      <c r="F124" s="14">
        <v>133</v>
      </c>
      <c r="G124" s="49">
        <f t="shared" si="8"/>
        <v>36.84210526315789</v>
      </c>
      <c r="H124" s="33">
        <f t="shared" si="9"/>
        <v>0.73773814349412237</v>
      </c>
      <c r="I124" s="33">
        <f t="shared" si="10"/>
        <v>0.44459301353835867</v>
      </c>
      <c r="J124" s="20">
        <v>1939</v>
      </c>
      <c r="K124" s="14">
        <v>1043</v>
      </c>
      <c r="L124" s="49">
        <f t="shared" si="11"/>
        <v>85.90604026845638</v>
      </c>
      <c r="M124" s="33">
        <f t="shared" si="12"/>
        <v>0.73805653992699372</v>
      </c>
      <c r="N124" s="34">
        <f t="shared" si="13"/>
        <v>0.42028150398723435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218</v>
      </c>
      <c r="F125" s="14">
        <v>0</v>
      </c>
      <c r="G125" s="49" t="str">
        <f t="shared" si="8"/>
        <v/>
      </c>
      <c r="H125" s="33">
        <f t="shared" si="9"/>
        <v>0.88366436967977302</v>
      </c>
      <c r="I125" s="33" t="str">
        <f t="shared" si="10"/>
        <v/>
      </c>
      <c r="J125" s="20">
        <v>1318</v>
      </c>
      <c r="K125" s="14">
        <v>0</v>
      </c>
      <c r="L125" s="49" t="str">
        <f t="shared" si="11"/>
        <v/>
      </c>
      <c r="M125" s="33">
        <f t="shared" si="12"/>
        <v>0.50168051553572857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-51.689860834990064</v>
      </c>
      <c r="D126" s="48"/>
      <c r="E126" s="20">
        <v>17</v>
      </c>
      <c r="F126" s="14">
        <v>104</v>
      </c>
      <c r="G126" s="49">
        <f t="shared" si="8"/>
        <v>-83.65384615384616</v>
      </c>
      <c r="H126" s="33">
        <f t="shared" si="9"/>
        <v>6.8909606809890556E-2</v>
      </c>
      <c r="I126" s="33">
        <f t="shared" si="10"/>
        <v>0.34765167975931804</v>
      </c>
      <c r="J126" s="20">
        <v>243</v>
      </c>
      <c r="K126" s="14">
        <v>503</v>
      </c>
      <c r="L126" s="49">
        <f t="shared" si="11"/>
        <v>-51.689860834990064</v>
      </c>
      <c r="M126" s="33">
        <f t="shared" si="12"/>
        <v>9.2494966066147224E-2</v>
      </c>
      <c r="N126" s="34">
        <f t="shared" si="13"/>
        <v>0.20268609444446684</v>
      </c>
    </row>
    <row r="127" spans="1:14" hidden="1" outlineLevel="1" x14ac:dyDescent="0.25">
      <c r="A127" s="36"/>
      <c r="B127" s="50" t="s">
        <v>142</v>
      </c>
      <c r="C127" s="42">
        <f t="shared" si="7"/>
        <v>-69.662921348314612</v>
      </c>
      <c r="D127" s="48"/>
      <c r="E127" s="20">
        <v>0</v>
      </c>
      <c r="F127" s="14">
        <v>20</v>
      </c>
      <c r="G127" s="49">
        <f t="shared" si="8"/>
        <v>-100</v>
      </c>
      <c r="H127" s="33" t="str">
        <f t="shared" si="9"/>
        <v/>
      </c>
      <c r="I127" s="33">
        <f t="shared" si="10"/>
        <v>6.6856092261407332E-2</v>
      </c>
      <c r="J127" s="20">
        <v>27</v>
      </c>
      <c r="K127" s="14">
        <v>89</v>
      </c>
      <c r="L127" s="49">
        <f t="shared" si="11"/>
        <v>-69.662921348314612</v>
      </c>
      <c r="M127" s="33">
        <f t="shared" si="12"/>
        <v>1.0277218451794136E-2</v>
      </c>
      <c r="N127" s="34">
        <f t="shared" si="13"/>
        <v>3.5862947128345028E-2</v>
      </c>
    </row>
    <row r="128" spans="1:14" hidden="1" outlineLevel="1" x14ac:dyDescent="0.25">
      <c r="A128" s="36"/>
      <c r="B128" s="50" t="s">
        <v>143</v>
      </c>
      <c r="C128" s="42">
        <f t="shared" si="7"/>
        <v>-97.879464285714292</v>
      </c>
      <c r="D128" s="48"/>
      <c r="E128" s="20">
        <v>0</v>
      </c>
      <c r="F128" s="14">
        <v>69</v>
      </c>
      <c r="G128" s="49">
        <f t="shared" si="8"/>
        <v>-100</v>
      </c>
      <c r="H128" s="33" t="str">
        <f t="shared" si="9"/>
        <v/>
      </c>
      <c r="I128" s="33">
        <f t="shared" si="10"/>
        <v>0.23065351830185526</v>
      </c>
      <c r="J128" s="20">
        <v>19</v>
      </c>
      <c r="K128" s="14">
        <v>896</v>
      </c>
      <c r="L128" s="49">
        <f t="shared" si="11"/>
        <v>-97.879464285714292</v>
      </c>
      <c r="M128" s="33">
        <f t="shared" si="12"/>
        <v>7.2321166882995773E-3</v>
      </c>
      <c r="N128" s="34">
        <f t="shared" si="13"/>
        <v>0.36104719805614766</v>
      </c>
    </row>
    <row r="129" spans="1:14" hidden="1" outlineLevel="1" x14ac:dyDescent="0.25">
      <c r="A129" s="36"/>
      <c r="B129" s="50" t="s">
        <v>144</v>
      </c>
      <c r="C129" s="42">
        <f t="shared" si="7"/>
        <v>-47.058823529411761</v>
      </c>
      <c r="D129" s="48"/>
      <c r="E129" s="20">
        <v>0</v>
      </c>
      <c r="F129" s="14">
        <v>3</v>
      </c>
      <c r="G129" s="49">
        <f t="shared" si="8"/>
        <v>-100</v>
      </c>
      <c r="H129" s="33" t="str">
        <f t="shared" si="9"/>
        <v/>
      </c>
      <c r="I129" s="33">
        <f t="shared" si="10"/>
        <v>1.0028413839211098E-2</v>
      </c>
      <c r="J129" s="20">
        <v>9</v>
      </c>
      <c r="K129" s="14">
        <v>17</v>
      </c>
      <c r="L129" s="49">
        <f t="shared" si="11"/>
        <v>-47.058823529411761</v>
      </c>
      <c r="M129" s="33">
        <f t="shared" si="12"/>
        <v>3.4257394839313786E-3</v>
      </c>
      <c r="N129" s="34">
        <f t="shared" si="13"/>
        <v>6.8502258559760163E-3</v>
      </c>
    </row>
    <row r="130" spans="1:14" collapsed="1" x14ac:dyDescent="0.25">
      <c r="A130" s="36" t="s">
        <v>145</v>
      </c>
      <c r="B130" s="1" t="s">
        <v>146</v>
      </c>
      <c r="C130" s="42">
        <f t="shared" si="7"/>
        <v>33.393583370989603</v>
      </c>
      <c r="D130" s="48"/>
      <c r="E130" s="20">
        <v>699</v>
      </c>
      <c r="F130" s="14">
        <v>804</v>
      </c>
      <c r="G130" s="49">
        <f t="shared" si="8"/>
        <v>-13.059701492537313</v>
      </c>
      <c r="H130" s="33">
        <f t="shared" si="9"/>
        <v>2.8334008917713822</v>
      </c>
      <c r="I130" s="33">
        <f t="shared" si="10"/>
        <v>2.6876149089085746</v>
      </c>
      <c r="J130" s="20">
        <v>8856</v>
      </c>
      <c r="K130" s="14">
        <v>6639</v>
      </c>
      <c r="L130" s="49">
        <f t="shared" si="11"/>
        <v>33.393583370989603</v>
      </c>
      <c r="M130" s="33">
        <f t="shared" si="12"/>
        <v>3.3709276521884766</v>
      </c>
      <c r="N130" s="34">
        <f t="shared" si="13"/>
        <v>2.6752146739896925</v>
      </c>
    </row>
    <row r="131" spans="1:14" hidden="1" outlineLevel="1" x14ac:dyDescent="0.25">
      <c r="A131" s="36"/>
      <c r="B131" s="50" t="s">
        <v>147</v>
      </c>
      <c r="C131" s="42">
        <f t="shared" si="7"/>
        <v>57.32605729877217</v>
      </c>
      <c r="D131" s="48"/>
      <c r="E131" s="20">
        <v>459</v>
      </c>
      <c r="F131" s="14">
        <v>514</v>
      </c>
      <c r="G131" s="49">
        <f t="shared" si="8"/>
        <v>-10.700389105058365</v>
      </c>
      <c r="H131" s="33">
        <f t="shared" si="9"/>
        <v>1.8605593838670449</v>
      </c>
      <c r="I131" s="33">
        <f t="shared" si="10"/>
        <v>1.7182015711181682</v>
      </c>
      <c r="J131" s="20">
        <v>5766</v>
      </c>
      <c r="K131" s="14">
        <v>3665</v>
      </c>
      <c r="L131" s="49">
        <f t="shared" si="11"/>
        <v>57.32605729877217</v>
      </c>
      <c r="M131" s="33">
        <f t="shared" si="12"/>
        <v>2.1947570960387033</v>
      </c>
      <c r="N131" s="34">
        <f t="shared" si="13"/>
        <v>1.4768281036560058</v>
      </c>
    </row>
    <row r="132" spans="1:14" hidden="1" outlineLevel="1" x14ac:dyDescent="0.25">
      <c r="A132" s="36"/>
      <c r="B132" s="50" t="s">
        <v>148</v>
      </c>
      <c r="C132" s="42">
        <f t="shared" si="7"/>
        <v>41.414141414141412</v>
      </c>
      <c r="D132" s="48"/>
      <c r="E132" s="20">
        <v>33</v>
      </c>
      <c r="F132" s="14">
        <v>68</v>
      </c>
      <c r="G132" s="49">
        <f t="shared" si="8"/>
        <v>-51.470588235294116</v>
      </c>
      <c r="H132" s="33">
        <f t="shared" si="9"/>
        <v>0.13376570733684637</v>
      </c>
      <c r="I132" s="33">
        <f t="shared" si="10"/>
        <v>0.22731071368878492</v>
      </c>
      <c r="J132" s="20">
        <v>980</v>
      </c>
      <c r="K132" s="14">
        <v>693</v>
      </c>
      <c r="L132" s="49">
        <f t="shared" si="11"/>
        <v>41.414141414141412</v>
      </c>
      <c r="M132" s="33">
        <f t="shared" si="12"/>
        <v>0.37302496602808344</v>
      </c>
      <c r="N132" s="34">
        <f t="shared" si="13"/>
        <v>0.27924744224655174</v>
      </c>
    </row>
    <row r="133" spans="1:14" hidden="1" outlineLevel="1" x14ac:dyDescent="0.25">
      <c r="A133" s="36"/>
      <c r="B133" s="50" t="s">
        <v>149</v>
      </c>
      <c r="C133" s="42">
        <f t="shared" si="7"/>
        <v>-21.630804077010193</v>
      </c>
      <c r="D133" s="48"/>
      <c r="E133" s="20">
        <v>121</v>
      </c>
      <c r="F133" s="14">
        <v>56</v>
      </c>
      <c r="G133" s="49">
        <f t="shared" si="8"/>
        <v>116.07142857142858</v>
      </c>
      <c r="H133" s="33">
        <f t="shared" si="9"/>
        <v>0.49047426023510338</v>
      </c>
      <c r="I133" s="33">
        <f t="shared" si="10"/>
        <v>0.1871970583319405</v>
      </c>
      <c r="J133" s="20">
        <v>692</v>
      </c>
      <c r="K133" s="14">
        <v>883</v>
      </c>
      <c r="L133" s="49">
        <f t="shared" si="11"/>
        <v>-21.630804077010193</v>
      </c>
      <c r="M133" s="33">
        <f t="shared" si="12"/>
        <v>0.26340130254227934</v>
      </c>
      <c r="N133" s="34">
        <f t="shared" si="13"/>
        <v>0.35580879004863664</v>
      </c>
    </row>
    <row r="134" spans="1:14" hidden="1" outlineLevel="1" x14ac:dyDescent="0.25">
      <c r="A134" s="36"/>
      <c r="B134" s="50" t="s">
        <v>150</v>
      </c>
      <c r="C134" s="42">
        <f t="shared" si="7"/>
        <v>52.284263959390863</v>
      </c>
      <c r="D134" s="48"/>
      <c r="E134" s="20">
        <v>37</v>
      </c>
      <c r="F134" s="14">
        <v>63</v>
      </c>
      <c r="G134" s="49">
        <f t="shared" si="8"/>
        <v>-41.269841269841265</v>
      </c>
      <c r="H134" s="33">
        <f t="shared" si="9"/>
        <v>0.14997973246858531</v>
      </c>
      <c r="I134" s="33">
        <f t="shared" si="10"/>
        <v>0.21059669062343306</v>
      </c>
      <c r="J134" s="20">
        <v>600</v>
      </c>
      <c r="K134" s="14">
        <v>394</v>
      </c>
      <c r="L134" s="49">
        <f t="shared" si="11"/>
        <v>52.284263959390863</v>
      </c>
      <c r="M134" s="33">
        <f t="shared" si="12"/>
        <v>0.22838263226209193</v>
      </c>
      <c r="N134" s="34">
        <f t="shared" si="13"/>
        <v>0.15876405807379707</v>
      </c>
    </row>
    <row r="135" spans="1:14" hidden="1" outlineLevel="1" x14ac:dyDescent="0.25">
      <c r="A135" s="36"/>
      <c r="B135" s="50" t="s">
        <v>151</v>
      </c>
      <c r="C135" s="42">
        <f t="shared" si="7"/>
        <v>-6.4690026954177897</v>
      </c>
      <c r="D135" s="48"/>
      <c r="E135" s="20">
        <v>5</v>
      </c>
      <c r="F135" s="14">
        <v>59</v>
      </c>
      <c r="G135" s="49">
        <f t="shared" si="8"/>
        <v>-91.525423728813564</v>
      </c>
      <c r="H135" s="33">
        <f t="shared" si="9"/>
        <v>2.0267531414673693E-2</v>
      </c>
      <c r="I135" s="33">
        <f t="shared" si="10"/>
        <v>0.19722547217115161</v>
      </c>
      <c r="J135" s="20">
        <v>347</v>
      </c>
      <c r="K135" s="14">
        <v>371</v>
      </c>
      <c r="L135" s="49">
        <f t="shared" si="11"/>
        <v>-6.4690026954177897</v>
      </c>
      <c r="M135" s="33">
        <f t="shared" si="12"/>
        <v>0.13208128899157651</v>
      </c>
      <c r="N135" s="34">
        <f t="shared" si="13"/>
        <v>0.14949610544512365</v>
      </c>
    </row>
    <row r="136" spans="1:14" hidden="1" outlineLevel="1" x14ac:dyDescent="0.25">
      <c r="A136" s="36"/>
      <c r="B136" s="50" t="s">
        <v>152</v>
      </c>
      <c r="C136" s="42">
        <f t="shared" si="7"/>
        <v>-2.1276595744680851</v>
      </c>
      <c r="D136" s="48"/>
      <c r="E136" s="20">
        <v>31</v>
      </c>
      <c r="F136" s="14">
        <v>30</v>
      </c>
      <c r="G136" s="49">
        <f t="shared" si="8"/>
        <v>3.3333333333333335</v>
      </c>
      <c r="H136" s="33">
        <f t="shared" si="9"/>
        <v>0.12565869477097691</v>
      </c>
      <c r="I136" s="33">
        <f t="shared" si="10"/>
        <v>0.10028413839211098</v>
      </c>
      <c r="J136" s="20">
        <v>276</v>
      </c>
      <c r="K136" s="14">
        <v>282</v>
      </c>
      <c r="L136" s="49">
        <f t="shared" si="11"/>
        <v>-2.1276595744680851</v>
      </c>
      <c r="M136" s="33">
        <f t="shared" si="12"/>
        <v>0.10505601084056229</v>
      </c>
      <c r="N136" s="34">
        <f t="shared" si="13"/>
        <v>0.11363315831677862</v>
      </c>
    </row>
    <row r="137" spans="1:14" hidden="1" outlineLevel="1" x14ac:dyDescent="0.25">
      <c r="A137" s="36"/>
      <c r="B137" s="50" t="s">
        <v>153</v>
      </c>
      <c r="C137" s="42">
        <f t="shared" si="7"/>
        <v>37.837837837837839</v>
      </c>
      <c r="D137" s="48"/>
      <c r="E137" s="20">
        <v>9</v>
      </c>
      <c r="F137" s="14">
        <v>7</v>
      </c>
      <c r="G137" s="49">
        <f t="shared" si="8"/>
        <v>28.571428571428569</v>
      </c>
      <c r="H137" s="33">
        <f t="shared" si="9"/>
        <v>3.648155654641265E-2</v>
      </c>
      <c r="I137" s="33">
        <f t="shared" si="10"/>
        <v>2.3399632291492563E-2</v>
      </c>
      <c r="J137" s="20">
        <v>102</v>
      </c>
      <c r="K137" s="14">
        <v>74</v>
      </c>
      <c r="L137" s="49">
        <f t="shared" si="11"/>
        <v>37.837837837837839</v>
      </c>
      <c r="M137" s="33">
        <f t="shared" si="12"/>
        <v>3.8825047484555626E-2</v>
      </c>
      <c r="N137" s="34">
        <f t="shared" si="13"/>
        <v>2.9818630196601484E-2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-48.453608247422679</v>
      </c>
      <c r="D138" s="48"/>
      <c r="E138" s="20">
        <v>3</v>
      </c>
      <c r="F138" s="14">
        <v>3</v>
      </c>
      <c r="G138" s="49">
        <f t="shared" ref="G138:G201" si="15">IF(F138=0,"",SUM(((E138-F138)/F138)*100))</f>
        <v>0</v>
      </c>
      <c r="H138" s="33">
        <f t="shared" ref="H138:H201" si="16">IF(E138=0,"",SUM((E138/CntPeriod)*100))</f>
        <v>1.2160518848804217E-2</v>
      </c>
      <c r="I138" s="33">
        <f t="shared" ref="I138:I201" si="17">IF(F138=0,"",SUM((F138/CntPeriodPrevYear)*100))</f>
        <v>1.0028413839211098E-2</v>
      </c>
      <c r="J138" s="20">
        <v>50</v>
      </c>
      <c r="K138" s="14">
        <v>97</v>
      </c>
      <c r="L138" s="49">
        <f t="shared" ref="L138:L201" si="18">IF(K138=0,"",SUM(((J138-K138)/K138)*100))</f>
        <v>-48.453608247422679</v>
      </c>
      <c r="M138" s="33">
        <f t="shared" ref="M138:M201" si="19">IF(J138=0,"",SUM((J138/CntYearAck)*100))</f>
        <v>1.9031886021840992E-2</v>
      </c>
      <c r="N138" s="34">
        <f t="shared" ref="N138:N201" si="20">IF(K138=0,"",SUM((K138/CntPrevYearAck)*100))</f>
        <v>3.9086582825274913E-2</v>
      </c>
    </row>
    <row r="139" spans="1:14" hidden="1" outlineLevel="1" x14ac:dyDescent="0.25">
      <c r="A139" s="36"/>
      <c r="B139" s="50" t="s">
        <v>155</v>
      </c>
      <c r="C139" s="42">
        <f t="shared" si="14"/>
        <v>28.571428571428569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18</v>
      </c>
      <c r="K139" s="14">
        <v>14</v>
      </c>
      <c r="L139" s="49">
        <f t="shared" si="18"/>
        <v>28.571428571428569</v>
      </c>
      <c r="M139" s="33">
        <f t="shared" si="19"/>
        <v>6.8514789678627572E-3</v>
      </c>
      <c r="N139" s="34">
        <f t="shared" si="20"/>
        <v>5.6413624696273071E-3</v>
      </c>
    </row>
    <row r="140" spans="1:14" hidden="1" outlineLevel="1" x14ac:dyDescent="0.25">
      <c r="A140" s="36"/>
      <c r="B140" s="50" t="s">
        <v>156</v>
      </c>
      <c r="C140" s="42">
        <f t="shared" si="14"/>
        <v>-34.782608695652172</v>
      </c>
      <c r="D140" s="48"/>
      <c r="E140" s="20">
        <v>0</v>
      </c>
      <c r="F140" s="14">
        <v>2</v>
      </c>
      <c r="G140" s="49">
        <f t="shared" si="15"/>
        <v>-100</v>
      </c>
      <c r="H140" s="33" t="str">
        <f t="shared" si="16"/>
        <v/>
      </c>
      <c r="I140" s="33">
        <f t="shared" si="17"/>
        <v>6.6856092261407324E-3</v>
      </c>
      <c r="J140" s="20">
        <v>15</v>
      </c>
      <c r="K140" s="14">
        <v>23</v>
      </c>
      <c r="L140" s="49">
        <f t="shared" si="18"/>
        <v>-34.782608695652172</v>
      </c>
      <c r="M140" s="33">
        <f t="shared" si="19"/>
        <v>5.7095658065522978E-3</v>
      </c>
      <c r="N140" s="34">
        <f t="shared" si="20"/>
        <v>9.2679526286734339E-3</v>
      </c>
    </row>
    <row r="141" spans="1:14" hidden="1" outlineLevel="1" x14ac:dyDescent="0.25">
      <c r="A141" s="36"/>
      <c r="B141" s="50" t="s">
        <v>157</v>
      </c>
      <c r="C141" s="42">
        <f t="shared" si="14"/>
        <v>80</v>
      </c>
      <c r="D141" s="48"/>
      <c r="E141" s="20">
        <v>1</v>
      </c>
      <c r="F141" s="14">
        <v>1</v>
      </c>
      <c r="G141" s="49">
        <f t="shared" si="15"/>
        <v>0</v>
      </c>
      <c r="H141" s="33">
        <f t="shared" si="16"/>
        <v>4.0535062829347391E-3</v>
      </c>
      <c r="I141" s="33">
        <f t="shared" si="17"/>
        <v>3.3428046130703662E-3</v>
      </c>
      <c r="J141" s="20">
        <v>9</v>
      </c>
      <c r="K141" s="14">
        <v>5</v>
      </c>
      <c r="L141" s="49">
        <f t="shared" si="18"/>
        <v>80</v>
      </c>
      <c r="M141" s="33">
        <f t="shared" si="19"/>
        <v>3.4257394839313786E-3</v>
      </c>
      <c r="N141" s="34">
        <f t="shared" si="20"/>
        <v>2.0147723105811812E-3</v>
      </c>
    </row>
    <row r="142" spans="1:14" hidden="1" outlineLevel="1" x14ac:dyDescent="0.25">
      <c r="A142" s="36"/>
      <c r="B142" s="50" t="s">
        <v>158</v>
      </c>
      <c r="C142" s="42">
        <f t="shared" si="14"/>
        <v>-99.275362318840578</v>
      </c>
      <c r="D142" s="48"/>
      <c r="E142" s="20">
        <v>0</v>
      </c>
      <c r="F142" s="14">
        <v>1</v>
      </c>
      <c r="G142" s="49">
        <f t="shared" si="15"/>
        <v>-100</v>
      </c>
      <c r="H142" s="33" t="str">
        <f t="shared" si="16"/>
        <v/>
      </c>
      <c r="I142" s="33">
        <f t="shared" si="17"/>
        <v>3.3428046130703662E-3</v>
      </c>
      <c r="J142" s="20">
        <v>1</v>
      </c>
      <c r="K142" s="14">
        <v>138</v>
      </c>
      <c r="L142" s="49">
        <f t="shared" si="18"/>
        <v>-99.275362318840578</v>
      </c>
      <c r="M142" s="33">
        <f t="shared" si="19"/>
        <v>3.8063772043681987E-4</v>
      </c>
      <c r="N142" s="34">
        <f t="shared" si="20"/>
        <v>5.5607715772040607E-2</v>
      </c>
    </row>
    <row r="143" spans="1:14" collapsed="1" x14ac:dyDescent="0.25">
      <c r="A143" s="36" t="s">
        <v>159</v>
      </c>
      <c r="B143" s="1" t="s">
        <v>160</v>
      </c>
      <c r="C143" s="42">
        <f t="shared" si="14"/>
        <v>-7.0815223152761577</v>
      </c>
      <c r="D143" s="48"/>
      <c r="E143" s="20">
        <v>627</v>
      </c>
      <c r="F143" s="14">
        <v>1234</v>
      </c>
      <c r="G143" s="49">
        <f t="shared" si="15"/>
        <v>-49.189627228525126</v>
      </c>
      <c r="H143" s="33">
        <f t="shared" si="16"/>
        <v>2.5415484394000809</v>
      </c>
      <c r="I143" s="33">
        <f t="shared" si="17"/>
        <v>4.1250208925288314</v>
      </c>
      <c r="J143" s="20">
        <v>8765</v>
      </c>
      <c r="K143" s="14">
        <v>9433</v>
      </c>
      <c r="L143" s="49">
        <f t="shared" si="18"/>
        <v>-7.0815223152761577</v>
      </c>
      <c r="M143" s="33">
        <f t="shared" si="19"/>
        <v>3.3362896196287259</v>
      </c>
      <c r="N143" s="34">
        <f t="shared" si="20"/>
        <v>3.8010694411424564</v>
      </c>
    </row>
    <row r="144" spans="1:14" hidden="1" outlineLevel="1" x14ac:dyDescent="0.25">
      <c r="A144" s="36"/>
      <c r="B144" s="50" t="s">
        <v>161</v>
      </c>
      <c r="C144" s="42">
        <f t="shared" si="14"/>
        <v>-3.9021164021164019</v>
      </c>
      <c r="D144" s="48"/>
      <c r="E144" s="20">
        <v>192</v>
      </c>
      <c r="F144" s="14">
        <v>478</v>
      </c>
      <c r="G144" s="49">
        <f t="shared" si="15"/>
        <v>-59.832635983263593</v>
      </c>
      <c r="H144" s="33">
        <f t="shared" si="16"/>
        <v>0.77827320632346986</v>
      </c>
      <c r="I144" s="33">
        <f t="shared" si="17"/>
        <v>1.5978606050476347</v>
      </c>
      <c r="J144" s="20">
        <v>2906</v>
      </c>
      <c r="K144" s="14">
        <v>3024</v>
      </c>
      <c r="L144" s="49">
        <f t="shared" si="18"/>
        <v>-3.9021164021164019</v>
      </c>
      <c r="M144" s="33">
        <f t="shared" si="19"/>
        <v>1.1061332155893986</v>
      </c>
      <c r="N144" s="34">
        <f t="shared" si="20"/>
        <v>1.2185342934394983</v>
      </c>
    </row>
    <row r="145" spans="1:14" hidden="1" outlineLevel="1" x14ac:dyDescent="0.25">
      <c r="A145" s="36"/>
      <c r="B145" s="50" t="s">
        <v>162</v>
      </c>
      <c r="C145" s="42">
        <f t="shared" si="14"/>
        <v>-1.935483870967742</v>
      </c>
      <c r="D145" s="48"/>
      <c r="E145" s="20">
        <v>89</v>
      </c>
      <c r="F145" s="14">
        <v>218</v>
      </c>
      <c r="G145" s="49">
        <f t="shared" si="15"/>
        <v>-59.174311926605505</v>
      </c>
      <c r="H145" s="33">
        <f t="shared" si="16"/>
        <v>0.36076205918119175</v>
      </c>
      <c r="I145" s="33">
        <f t="shared" si="17"/>
        <v>0.7287314056493398</v>
      </c>
      <c r="J145" s="20">
        <v>1824</v>
      </c>
      <c r="K145" s="14">
        <v>1860</v>
      </c>
      <c r="L145" s="49">
        <f t="shared" si="18"/>
        <v>-1.935483870967742</v>
      </c>
      <c r="M145" s="33">
        <f t="shared" si="19"/>
        <v>0.69428320207675942</v>
      </c>
      <c r="N145" s="34">
        <f t="shared" si="20"/>
        <v>0.74949529953619942</v>
      </c>
    </row>
    <row r="146" spans="1:14" hidden="1" outlineLevel="1" x14ac:dyDescent="0.25">
      <c r="A146" s="36"/>
      <c r="B146" s="50" t="s">
        <v>163</v>
      </c>
      <c r="C146" s="42">
        <f t="shared" si="14"/>
        <v>-32.437877770315652</v>
      </c>
      <c r="D146" s="48"/>
      <c r="E146" s="20">
        <v>72</v>
      </c>
      <c r="F146" s="14">
        <v>109</v>
      </c>
      <c r="G146" s="49">
        <f t="shared" si="15"/>
        <v>-33.944954128440372</v>
      </c>
      <c r="H146" s="33">
        <f t="shared" si="16"/>
        <v>0.2918524523713012</v>
      </c>
      <c r="I146" s="33">
        <f t="shared" si="17"/>
        <v>0.3643657028246699</v>
      </c>
      <c r="J146" s="20">
        <v>1006</v>
      </c>
      <c r="K146" s="14">
        <v>1489</v>
      </c>
      <c r="L146" s="49">
        <f t="shared" si="18"/>
        <v>-32.437877770315652</v>
      </c>
      <c r="M146" s="33">
        <f t="shared" si="19"/>
        <v>0.38292154675944073</v>
      </c>
      <c r="N146" s="34">
        <f t="shared" si="20"/>
        <v>0.59999919409107583</v>
      </c>
    </row>
    <row r="147" spans="1:14" hidden="1" outlineLevel="1" x14ac:dyDescent="0.25">
      <c r="A147" s="36"/>
      <c r="B147" s="50" t="s">
        <v>164</v>
      </c>
      <c r="C147" s="42">
        <f t="shared" si="14"/>
        <v>-9.9813432835820883</v>
      </c>
      <c r="D147" s="48"/>
      <c r="E147" s="20">
        <v>35</v>
      </c>
      <c r="F147" s="14">
        <v>55</v>
      </c>
      <c r="G147" s="49">
        <f t="shared" si="15"/>
        <v>-36.363636363636367</v>
      </c>
      <c r="H147" s="33">
        <f t="shared" si="16"/>
        <v>0.14187271990271585</v>
      </c>
      <c r="I147" s="33">
        <f t="shared" si="17"/>
        <v>0.18385425371887013</v>
      </c>
      <c r="J147" s="20">
        <v>965</v>
      </c>
      <c r="K147" s="14">
        <v>1072</v>
      </c>
      <c r="L147" s="49">
        <f t="shared" si="18"/>
        <v>-9.9813432835820883</v>
      </c>
      <c r="M147" s="33">
        <f t="shared" si="19"/>
        <v>0.36731540022153114</v>
      </c>
      <c r="N147" s="34">
        <f t="shared" si="20"/>
        <v>0.43196718338860529</v>
      </c>
    </row>
    <row r="148" spans="1:14" hidden="1" outlineLevel="1" x14ac:dyDescent="0.25">
      <c r="A148" s="36"/>
      <c r="B148" s="50" t="s">
        <v>165</v>
      </c>
      <c r="C148" s="42">
        <f t="shared" si="14"/>
        <v>32.341269841269842</v>
      </c>
      <c r="D148" s="48"/>
      <c r="E148" s="20">
        <v>155</v>
      </c>
      <c r="F148" s="14">
        <v>111</v>
      </c>
      <c r="G148" s="49">
        <f t="shared" si="15"/>
        <v>39.63963963963964</v>
      </c>
      <c r="H148" s="33">
        <f t="shared" si="16"/>
        <v>0.62829347385488454</v>
      </c>
      <c r="I148" s="33">
        <f t="shared" si="17"/>
        <v>0.37105131205081066</v>
      </c>
      <c r="J148" s="20">
        <v>667</v>
      </c>
      <c r="K148" s="14">
        <v>504</v>
      </c>
      <c r="L148" s="49">
        <f t="shared" si="18"/>
        <v>32.341269841269842</v>
      </c>
      <c r="M148" s="33">
        <f t="shared" si="19"/>
        <v>0.25388535953135888</v>
      </c>
      <c r="N148" s="34">
        <f t="shared" si="20"/>
        <v>0.20308904890658308</v>
      </c>
    </row>
    <row r="149" spans="1:14" hidden="1" outlineLevel="1" x14ac:dyDescent="0.25">
      <c r="A149" s="36"/>
      <c r="B149" s="50" t="s">
        <v>166</v>
      </c>
      <c r="C149" s="42">
        <f t="shared" si="14"/>
        <v>-6.6523605150214591</v>
      </c>
      <c r="D149" s="48"/>
      <c r="E149" s="20">
        <v>26</v>
      </c>
      <c r="F149" s="14">
        <v>60</v>
      </c>
      <c r="G149" s="49">
        <f t="shared" si="15"/>
        <v>-56.666666666666664</v>
      </c>
      <c r="H149" s="33">
        <f t="shared" si="16"/>
        <v>0.10539116335630319</v>
      </c>
      <c r="I149" s="33">
        <f t="shared" si="17"/>
        <v>0.20056827678422195</v>
      </c>
      <c r="J149" s="20">
        <v>435</v>
      </c>
      <c r="K149" s="14">
        <v>466</v>
      </c>
      <c r="L149" s="49">
        <f t="shared" si="18"/>
        <v>-6.6523605150214591</v>
      </c>
      <c r="M149" s="33">
        <f t="shared" si="19"/>
        <v>0.16557740839001664</v>
      </c>
      <c r="N149" s="34">
        <f t="shared" si="20"/>
        <v>0.1877767793461661</v>
      </c>
    </row>
    <row r="150" spans="1:14" hidden="1" outlineLevel="1" x14ac:dyDescent="0.25">
      <c r="A150" s="36"/>
      <c r="B150" s="50" t="s">
        <v>167</v>
      </c>
      <c r="C150" s="42">
        <f t="shared" si="14"/>
        <v>14.028776978417264</v>
      </c>
      <c r="D150" s="48"/>
      <c r="E150" s="20">
        <v>17</v>
      </c>
      <c r="F150" s="14">
        <v>37</v>
      </c>
      <c r="G150" s="49">
        <f t="shared" si="15"/>
        <v>-54.054054054054056</v>
      </c>
      <c r="H150" s="33">
        <f t="shared" si="16"/>
        <v>6.8909606809890556E-2</v>
      </c>
      <c r="I150" s="33">
        <f t="shared" si="17"/>
        <v>0.12368377068360355</v>
      </c>
      <c r="J150" s="20">
        <v>317</v>
      </c>
      <c r="K150" s="14">
        <v>278</v>
      </c>
      <c r="L150" s="49">
        <f t="shared" si="18"/>
        <v>14.028776978417264</v>
      </c>
      <c r="M150" s="33">
        <f t="shared" si="19"/>
        <v>0.12066215737847188</v>
      </c>
      <c r="N150" s="34">
        <f t="shared" si="20"/>
        <v>0.11202134046831368</v>
      </c>
    </row>
    <row r="151" spans="1:14" hidden="1" outlineLevel="1" x14ac:dyDescent="0.25">
      <c r="A151" s="36"/>
      <c r="B151" s="50" t="s">
        <v>168</v>
      </c>
      <c r="C151" s="42">
        <f t="shared" si="14"/>
        <v>167.64705882352942</v>
      </c>
      <c r="D151" s="48"/>
      <c r="E151" s="20">
        <v>18</v>
      </c>
      <c r="F151" s="14">
        <v>27</v>
      </c>
      <c r="G151" s="49">
        <f t="shared" si="15"/>
        <v>-33.333333333333329</v>
      </c>
      <c r="H151" s="33">
        <f t="shared" si="16"/>
        <v>7.2963113092825299E-2</v>
      </c>
      <c r="I151" s="33">
        <f t="shared" si="17"/>
        <v>9.0255724552899888E-2</v>
      </c>
      <c r="J151" s="20">
        <v>273</v>
      </c>
      <c r="K151" s="14">
        <v>102</v>
      </c>
      <c r="L151" s="49">
        <f t="shared" si="18"/>
        <v>167.64705882352942</v>
      </c>
      <c r="M151" s="33">
        <f t="shared" si="19"/>
        <v>0.10391409767925182</v>
      </c>
      <c r="N151" s="34">
        <f t="shared" si="20"/>
        <v>4.1101355135856096E-2</v>
      </c>
    </row>
    <row r="152" spans="1:14" hidden="1" outlineLevel="1" x14ac:dyDescent="0.25">
      <c r="A152" s="36"/>
      <c r="B152" s="50" t="s">
        <v>169</v>
      </c>
      <c r="C152" s="42">
        <f t="shared" si="14"/>
        <v>-41.196013289036543</v>
      </c>
      <c r="D152" s="48"/>
      <c r="E152" s="20">
        <v>3</v>
      </c>
      <c r="F152" s="14">
        <v>61</v>
      </c>
      <c r="G152" s="49">
        <f t="shared" si="15"/>
        <v>-95.081967213114751</v>
      </c>
      <c r="H152" s="33">
        <f t="shared" si="16"/>
        <v>1.2160518848804217E-2</v>
      </c>
      <c r="I152" s="33">
        <f t="shared" si="17"/>
        <v>0.2039110813972923</v>
      </c>
      <c r="J152" s="20">
        <v>177</v>
      </c>
      <c r="K152" s="14">
        <v>301</v>
      </c>
      <c r="L152" s="49">
        <f t="shared" si="18"/>
        <v>-41.196013289036543</v>
      </c>
      <c r="M152" s="33">
        <f t="shared" si="19"/>
        <v>6.7372876517317104E-2</v>
      </c>
      <c r="N152" s="34">
        <f t="shared" si="20"/>
        <v>0.12128929309698711</v>
      </c>
    </row>
    <row r="153" spans="1:14" hidden="1" outlineLevel="1" x14ac:dyDescent="0.25">
      <c r="A153" s="36"/>
      <c r="B153" s="50" t="s">
        <v>170</v>
      </c>
      <c r="C153" s="42">
        <f t="shared" si="14"/>
        <v>-46.274509803921568</v>
      </c>
      <c r="D153" s="48"/>
      <c r="E153" s="20">
        <v>8</v>
      </c>
      <c r="F153" s="14">
        <v>62</v>
      </c>
      <c r="G153" s="49">
        <f t="shared" si="15"/>
        <v>-87.096774193548384</v>
      </c>
      <c r="H153" s="33">
        <f t="shared" si="16"/>
        <v>3.2428050263477913E-2</v>
      </c>
      <c r="I153" s="33">
        <f t="shared" si="17"/>
        <v>0.20725388601036268</v>
      </c>
      <c r="J153" s="20">
        <v>137</v>
      </c>
      <c r="K153" s="14">
        <v>255</v>
      </c>
      <c r="L153" s="49">
        <f t="shared" si="18"/>
        <v>-46.274509803921568</v>
      </c>
      <c r="M153" s="33">
        <f t="shared" si="19"/>
        <v>5.2147367699844314E-2</v>
      </c>
      <c r="N153" s="34">
        <f t="shared" si="20"/>
        <v>0.10275338783964025</v>
      </c>
    </row>
    <row r="154" spans="1:14" hidden="1" outlineLevel="1" x14ac:dyDescent="0.25">
      <c r="A154" s="36"/>
      <c r="B154" s="50" t="s">
        <v>171</v>
      </c>
      <c r="C154" s="42">
        <f t="shared" si="14"/>
        <v>-29.268292682926827</v>
      </c>
      <c r="D154" s="48"/>
      <c r="E154" s="20">
        <v>12</v>
      </c>
      <c r="F154" s="14">
        <v>16</v>
      </c>
      <c r="G154" s="49">
        <f t="shared" si="15"/>
        <v>-25</v>
      </c>
      <c r="H154" s="33">
        <f t="shared" si="16"/>
        <v>4.8642075395216866E-2</v>
      </c>
      <c r="I154" s="33">
        <f t="shared" si="17"/>
        <v>5.3484873809125859E-2</v>
      </c>
      <c r="J154" s="20">
        <v>58</v>
      </c>
      <c r="K154" s="14">
        <v>82</v>
      </c>
      <c r="L154" s="49">
        <f t="shared" si="18"/>
        <v>-29.268292682926827</v>
      </c>
      <c r="M154" s="33">
        <f t="shared" si="19"/>
        <v>2.2076987785335553E-2</v>
      </c>
      <c r="N154" s="34">
        <f t="shared" si="20"/>
        <v>3.3042265893531375E-2</v>
      </c>
    </row>
    <row r="155" spans="1:14" collapsed="1" x14ac:dyDescent="0.25">
      <c r="A155" s="36" t="s">
        <v>172</v>
      </c>
      <c r="B155" s="1" t="s">
        <v>173</v>
      </c>
      <c r="C155" s="42">
        <f t="shared" si="14"/>
        <v>-3.3253873659118001</v>
      </c>
      <c r="D155" s="48"/>
      <c r="E155" s="20">
        <v>666</v>
      </c>
      <c r="F155" s="14">
        <v>1317</v>
      </c>
      <c r="G155" s="49">
        <f t="shared" si="15"/>
        <v>-49.430523917995444</v>
      </c>
      <c r="H155" s="33">
        <f t="shared" si="16"/>
        <v>2.6996351844345359</v>
      </c>
      <c r="I155" s="33">
        <f t="shared" si="17"/>
        <v>4.4024736754136722</v>
      </c>
      <c r="J155" s="20">
        <v>8111</v>
      </c>
      <c r="K155" s="14">
        <v>8390</v>
      </c>
      <c r="L155" s="49">
        <f t="shared" si="18"/>
        <v>-3.3253873659118001</v>
      </c>
      <c r="M155" s="33">
        <f t="shared" si="19"/>
        <v>3.0873525504630459</v>
      </c>
      <c r="N155" s="34">
        <f t="shared" si="20"/>
        <v>3.3807879371552216</v>
      </c>
    </row>
    <row r="156" spans="1:14" hidden="1" outlineLevel="1" x14ac:dyDescent="0.25">
      <c r="A156" s="36"/>
      <c r="B156" s="50">
        <v>3008</v>
      </c>
      <c r="C156" s="42">
        <f t="shared" si="14"/>
        <v>12.482202183198861</v>
      </c>
      <c r="D156" s="48"/>
      <c r="E156" s="20">
        <v>191</v>
      </c>
      <c r="F156" s="14">
        <v>377</v>
      </c>
      <c r="G156" s="49">
        <f t="shared" si="15"/>
        <v>-49.336870026525197</v>
      </c>
      <c r="H156" s="33">
        <f t="shared" si="16"/>
        <v>0.77421970004053509</v>
      </c>
      <c r="I156" s="33">
        <f t="shared" si="17"/>
        <v>1.2602373391275279</v>
      </c>
      <c r="J156" s="20">
        <v>2370</v>
      </c>
      <c r="K156" s="14">
        <v>2107</v>
      </c>
      <c r="L156" s="49">
        <f t="shared" si="18"/>
        <v>12.482202183198861</v>
      </c>
      <c r="M156" s="33">
        <f t="shared" si="19"/>
        <v>0.90211139743526303</v>
      </c>
      <c r="N156" s="34">
        <f t="shared" si="20"/>
        <v>0.84902505167890974</v>
      </c>
    </row>
    <row r="157" spans="1:14" hidden="1" outlineLevel="1" x14ac:dyDescent="0.25">
      <c r="A157" s="36"/>
      <c r="B157" s="50">
        <v>308</v>
      </c>
      <c r="C157" s="42">
        <f t="shared" si="14"/>
        <v>-24.386339381003204</v>
      </c>
      <c r="D157" s="48"/>
      <c r="E157" s="20">
        <v>110</v>
      </c>
      <c r="F157" s="14">
        <v>259</v>
      </c>
      <c r="G157" s="49">
        <f t="shared" si="15"/>
        <v>-57.528957528957527</v>
      </c>
      <c r="H157" s="33">
        <f t="shared" si="16"/>
        <v>0.44588569112282123</v>
      </c>
      <c r="I157" s="33">
        <f t="shared" si="17"/>
        <v>0.86578639478522479</v>
      </c>
      <c r="J157" s="20">
        <v>1417</v>
      </c>
      <c r="K157" s="14">
        <v>1874</v>
      </c>
      <c r="L157" s="49">
        <f t="shared" si="18"/>
        <v>-24.386339381003204</v>
      </c>
      <c r="M157" s="33">
        <f t="shared" si="19"/>
        <v>0.53936364985897378</v>
      </c>
      <c r="N157" s="34">
        <f t="shared" si="20"/>
        <v>0.75513666200582674</v>
      </c>
    </row>
    <row r="158" spans="1:14" hidden="1" outlineLevel="1" x14ac:dyDescent="0.25">
      <c r="A158" s="36"/>
      <c r="B158" s="50">
        <v>208</v>
      </c>
      <c r="C158" s="42">
        <f t="shared" si="14"/>
        <v>-30.099502487562191</v>
      </c>
      <c r="D158" s="48"/>
      <c r="E158" s="20">
        <v>121</v>
      </c>
      <c r="F158" s="14">
        <v>326</v>
      </c>
      <c r="G158" s="49">
        <f t="shared" si="15"/>
        <v>-62.883435582822088</v>
      </c>
      <c r="H158" s="33">
        <f t="shared" si="16"/>
        <v>0.49047426023510338</v>
      </c>
      <c r="I158" s="33">
        <f t="shared" si="17"/>
        <v>1.0897543038609392</v>
      </c>
      <c r="J158" s="20">
        <v>1405</v>
      </c>
      <c r="K158" s="14">
        <v>2010</v>
      </c>
      <c r="L158" s="49">
        <f t="shared" si="18"/>
        <v>-30.099502487562191</v>
      </c>
      <c r="M158" s="33">
        <f t="shared" si="19"/>
        <v>0.53479599721373183</v>
      </c>
      <c r="N158" s="34">
        <f t="shared" si="20"/>
        <v>0.80993846885363485</v>
      </c>
    </row>
    <row r="159" spans="1:14" hidden="1" outlineLevel="1" x14ac:dyDescent="0.25">
      <c r="A159" s="36"/>
      <c r="B159" s="50">
        <v>2008</v>
      </c>
      <c r="C159" s="42">
        <f t="shared" si="14"/>
        <v>-16.635397123202001</v>
      </c>
      <c r="D159" s="48"/>
      <c r="E159" s="20">
        <v>134</v>
      </c>
      <c r="F159" s="14">
        <v>194</v>
      </c>
      <c r="G159" s="49">
        <f t="shared" si="15"/>
        <v>-30.927835051546392</v>
      </c>
      <c r="H159" s="33">
        <f t="shared" si="16"/>
        <v>0.5431698419132549</v>
      </c>
      <c r="I159" s="33">
        <f t="shared" si="17"/>
        <v>0.64850409493565098</v>
      </c>
      <c r="J159" s="20">
        <v>1333</v>
      </c>
      <c r="K159" s="14">
        <v>1599</v>
      </c>
      <c r="L159" s="49">
        <f t="shared" si="18"/>
        <v>-16.635397123202001</v>
      </c>
      <c r="M159" s="33">
        <f t="shared" si="19"/>
        <v>0.50739008134228081</v>
      </c>
      <c r="N159" s="34">
        <f t="shared" si="20"/>
        <v>0.64432418492386179</v>
      </c>
    </row>
    <row r="160" spans="1:14" hidden="1" outlineLevel="1" x14ac:dyDescent="0.25">
      <c r="A160" s="36"/>
      <c r="B160" s="50">
        <v>5008</v>
      </c>
      <c r="C160" s="42">
        <f t="shared" si="14"/>
        <v>961.81818181818187</v>
      </c>
      <c r="D160" s="48"/>
      <c r="E160" s="20">
        <v>76</v>
      </c>
      <c r="F160" s="14">
        <v>65</v>
      </c>
      <c r="G160" s="49">
        <f t="shared" si="15"/>
        <v>16.923076923076923</v>
      </c>
      <c r="H160" s="33">
        <f t="shared" si="16"/>
        <v>0.30806647750304011</v>
      </c>
      <c r="I160" s="33">
        <f t="shared" si="17"/>
        <v>0.21728229984957378</v>
      </c>
      <c r="J160" s="20">
        <v>1168</v>
      </c>
      <c r="K160" s="14">
        <v>110</v>
      </c>
      <c r="L160" s="49">
        <f t="shared" si="18"/>
        <v>961.81818181818187</v>
      </c>
      <c r="M160" s="33">
        <f t="shared" si="19"/>
        <v>0.44458485747020554</v>
      </c>
      <c r="N160" s="34">
        <f t="shared" si="20"/>
        <v>4.4324990832785988E-2</v>
      </c>
    </row>
    <row r="161" spans="1:14" hidden="1" outlineLevel="1" x14ac:dyDescent="0.25">
      <c r="A161" s="36"/>
      <c r="B161" s="50" t="s">
        <v>174</v>
      </c>
      <c r="C161" s="42">
        <f t="shared" si="14"/>
        <v>236.84210526315786</v>
      </c>
      <c r="D161" s="48"/>
      <c r="E161" s="20">
        <v>4</v>
      </c>
      <c r="F161" s="14">
        <v>2</v>
      </c>
      <c r="G161" s="49">
        <f t="shared" si="15"/>
        <v>100</v>
      </c>
      <c r="H161" s="33">
        <f t="shared" si="16"/>
        <v>1.6214025131738957E-2</v>
      </c>
      <c r="I161" s="33">
        <f t="shared" si="17"/>
        <v>6.6856092261407324E-3</v>
      </c>
      <c r="J161" s="20">
        <v>128</v>
      </c>
      <c r="K161" s="14">
        <v>38</v>
      </c>
      <c r="L161" s="49">
        <f t="shared" si="18"/>
        <v>236.84210526315786</v>
      </c>
      <c r="M161" s="33">
        <f t="shared" si="19"/>
        <v>4.8721628215912943E-2</v>
      </c>
      <c r="N161" s="34">
        <f t="shared" si="20"/>
        <v>1.5312269560416978E-2</v>
      </c>
    </row>
    <row r="162" spans="1:14" hidden="1" outlineLevel="1" x14ac:dyDescent="0.25">
      <c r="A162" s="36"/>
      <c r="B162" s="50" t="s">
        <v>175</v>
      </c>
      <c r="C162" s="42">
        <f t="shared" si="14"/>
        <v>-15.151515151515152</v>
      </c>
      <c r="D162" s="48"/>
      <c r="E162" s="20">
        <v>20</v>
      </c>
      <c r="F162" s="14">
        <v>24</v>
      </c>
      <c r="G162" s="49">
        <f t="shared" si="15"/>
        <v>-16.666666666666664</v>
      </c>
      <c r="H162" s="33">
        <f t="shared" si="16"/>
        <v>8.1070125658694772E-2</v>
      </c>
      <c r="I162" s="33">
        <f t="shared" si="17"/>
        <v>8.0227310713688785E-2</v>
      </c>
      <c r="J162" s="20">
        <v>112</v>
      </c>
      <c r="K162" s="14">
        <v>132</v>
      </c>
      <c r="L162" s="49">
        <f t="shared" si="18"/>
        <v>-15.151515151515152</v>
      </c>
      <c r="M162" s="33">
        <f t="shared" si="19"/>
        <v>4.2631424688923822E-2</v>
      </c>
      <c r="N162" s="34">
        <f t="shared" si="20"/>
        <v>5.3189988999343185E-2</v>
      </c>
    </row>
    <row r="163" spans="1:14" hidden="1" outlineLevel="1" x14ac:dyDescent="0.25">
      <c r="A163" s="36"/>
      <c r="B163" s="50">
        <v>108</v>
      </c>
      <c r="C163" s="42">
        <f t="shared" si="14"/>
        <v>-57.978723404255319</v>
      </c>
      <c r="D163" s="48"/>
      <c r="E163" s="20">
        <v>6</v>
      </c>
      <c r="F163" s="14">
        <v>23</v>
      </c>
      <c r="G163" s="49">
        <f t="shared" si="15"/>
        <v>-73.91304347826086</v>
      </c>
      <c r="H163" s="33">
        <f t="shared" si="16"/>
        <v>2.4321037697608433E-2</v>
      </c>
      <c r="I163" s="33">
        <f t="shared" si="17"/>
        <v>7.6884506100618408E-2</v>
      </c>
      <c r="J163" s="20">
        <v>79</v>
      </c>
      <c r="K163" s="14">
        <v>188</v>
      </c>
      <c r="L163" s="49">
        <f t="shared" si="18"/>
        <v>-57.978723404255319</v>
      </c>
      <c r="M163" s="33">
        <f t="shared" si="19"/>
        <v>3.0070379914508765E-2</v>
      </c>
      <c r="N163" s="34">
        <f t="shared" si="20"/>
        <v>7.575543887785241E-2</v>
      </c>
    </row>
    <row r="164" spans="1:14" hidden="1" outlineLevel="1" x14ac:dyDescent="0.25">
      <c r="A164" s="36"/>
      <c r="B164" s="50">
        <v>508</v>
      </c>
      <c r="C164" s="42">
        <f t="shared" si="14"/>
        <v>-77.600000000000009</v>
      </c>
      <c r="D164" s="48"/>
      <c r="E164" s="20">
        <v>3</v>
      </c>
      <c r="F164" s="14">
        <v>40</v>
      </c>
      <c r="G164" s="49">
        <f t="shared" si="15"/>
        <v>-92.5</v>
      </c>
      <c r="H164" s="33">
        <f t="shared" si="16"/>
        <v>1.2160518848804217E-2</v>
      </c>
      <c r="I164" s="33">
        <f t="shared" si="17"/>
        <v>0.13371218452281466</v>
      </c>
      <c r="J164" s="20">
        <v>56</v>
      </c>
      <c r="K164" s="14">
        <v>250</v>
      </c>
      <c r="L164" s="49">
        <f t="shared" si="18"/>
        <v>-77.600000000000009</v>
      </c>
      <c r="M164" s="33">
        <f t="shared" si="19"/>
        <v>2.1315712344461911E-2</v>
      </c>
      <c r="N164" s="34">
        <f t="shared" si="20"/>
        <v>0.10073861552905906</v>
      </c>
    </row>
    <row r="165" spans="1:14" hidden="1" outlineLevel="1" x14ac:dyDescent="0.25">
      <c r="A165" s="36"/>
      <c r="B165" s="50" t="s">
        <v>176</v>
      </c>
      <c r="C165" s="42">
        <f t="shared" si="14"/>
        <v>38.70967741935484</v>
      </c>
      <c r="D165" s="48"/>
      <c r="E165" s="20">
        <v>1</v>
      </c>
      <c r="F165" s="14">
        <v>7</v>
      </c>
      <c r="G165" s="49">
        <f t="shared" si="15"/>
        <v>-85.714285714285708</v>
      </c>
      <c r="H165" s="33">
        <f t="shared" si="16"/>
        <v>4.0535062829347391E-3</v>
      </c>
      <c r="I165" s="33">
        <f t="shared" si="17"/>
        <v>2.3399632291492563E-2</v>
      </c>
      <c r="J165" s="20">
        <v>43</v>
      </c>
      <c r="K165" s="14">
        <v>31</v>
      </c>
      <c r="L165" s="49">
        <f t="shared" si="18"/>
        <v>38.70967741935484</v>
      </c>
      <c r="M165" s="33">
        <f t="shared" si="19"/>
        <v>1.6367421978783252E-2</v>
      </c>
      <c r="N165" s="34">
        <f t="shared" si="20"/>
        <v>1.2491588325603325E-2</v>
      </c>
    </row>
    <row r="166" spans="1:14" hidden="1" outlineLevel="1" x14ac:dyDescent="0.25">
      <c r="A166" s="36"/>
      <c r="B166" s="50">
        <v>4008</v>
      </c>
      <c r="C166" s="42">
        <f t="shared" si="14"/>
        <v>-100</v>
      </c>
      <c r="D166" s="48"/>
      <c r="E166" s="20">
        <v>0</v>
      </c>
      <c r="F166" s="14">
        <v>0</v>
      </c>
      <c r="G166" s="49" t="str">
        <f t="shared" si="15"/>
        <v/>
      </c>
      <c r="H166" s="33" t="str">
        <f t="shared" si="16"/>
        <v/>
      </c>
      <c r="I166" s="33" t="str">
        <f t="shared" si="17"/>
        <v/>
      </c>
      <c r="J166" s="20">
        <v>0</v>
      </c>
      <c r="K166" s="14">
        <v>51</v>
      </c>
      <c r="L166" s="49">
        <f t="shared" si="18"/>
        <v>-100</v>
      </c>
      <c r="M166" s="33" t="str">
        <f t="shared" si="19"/>
        <v/>
      </c>
      <c r="N166" s="34">
        <f t="shared" si="20"/>
        <v>2.0550677567928048E-2</v>
      </c>
    </row>
    <row r="167" spans="1:14" collapsed="1" x14ac:dyDescent="0.25">
      <c r="A167" s="36" t="s">
        <v>177</v>
      </c>
      <c r="B167" s="1" t="s">
        <v>178</v>
      </c>
      <c r="C167" s="42">
        <f t="shared" si="14"/>
        <v>-17.631887456037514</v>
      </c>
      <c r="D167" s="48"/>
      <c r="E167" s="20">
        <v>561</v>
      </c>
      <c r="F167" s="14">
        <v>848</v>
      </c>
      <c r="G167" s="49">
        <f t="shared" si="15"/>
        <v>-33.844339622641513</v>
      </c>
      <c r="H167" s="33">
        <f t="shared" si="16"/>
        <v>2.2740170247263882</v>
      </c>
      <c r="I167" s="33">
        <f t="shared" si="17"/>
        <v>2.8346983118836704</v>
      </c>
      <c r="J167" s="20">
        <v>7026</v>
      </c>
      <c r="K167" s="14">
        <v>8530</v>
      </c>
      <c r="L167" s="49">
        <f t="shared" si="18"/>
        <v>-17.631887456037514</v>
      </c>
      <c r="M167" s="33">
        <f t="shared" si="19"/>
        <v>2.6743606237890964</v>
      </c>
      <c r="N167" s="34">
        <f t="shared" si="20"/>
        <v>3.4372015618514955</v>
      </c>
    </row>
    <row r="168" spans="1:14" hidden="1" outlineLevel="1" x14ac:dyDescent="0.25">
      <c r="A168" s="36"/>
      <c r="B168" s="50" t="s">
        <v>179</v>
      </c>
      <c r="C168" s="42">
        <f t="shared" si="14"/>
        <v>63.197424892703857</v>
      </c>
      <c r="D168" s="48"/>
      <c r="E168" s="20">
        <v>178</v>
      </c>
      <c r="F168" s="14">
        <v>101</v>
      </c>
      <c r="G168" s="49">
        <f t="shared" si="15"/>
        <v>76.237623762376245</v>
      </c>
      <c r="H168" s="33">
        <f t="shared" si="16"/>
        <v>0.7215241183623835</v>
      </c>
      <c r="I168" s="33">
        <f t="shared" si="17"/>
        <v>0.337623265920107</v>
      </c>
      <c r="J168" s="20">
        <v>1521</v>
      </c>
      <c r="K168" s="14">
        <v>932</v>
      </c>
      <c r="L168" s="49">
        <f t="shared" si="18"/>
        <v>63.197424892703857</v>
      </c>
      <c r="M168" s="33">
        <f t="shared" si="19"/>
        <v>0.57894997278440297</v>
      </c>
      <c r="N168" s="34">
        <f t="shared" si="20"/>
        <v>0.3755535586923322</v>
      </c>
    </row>
    <row r="169" spans="1:14" hidden="1" outlineLevel="1" x14ac:dyDescent="0.25">
      <c r="A169" s="36"/>
      <c r="B169" s="50" t="s">
        <v>180</v>
      </c>
      <c r="C169" s="42">
        <f t="shared" si="14"/>
        <v>-41.320754716981135</v>
      </c>
      <c r="D169" s="48"/>
      <c r="E169" s="20">
        <v>101</v>
      </c>
      <c r="F169" s="14">
        <v>135</v>
      </c>
      <c r="G169" s="49">
        <f t="shared" si="15"/>
        <v>-25.185185185185183</v>
      </c>
      <c r="H169" s="33">
        <f t="shared" si="16"/>
        <v>0.40940413457640862</v>
      </c>
      <c r="I169" s="33">
        <f t="shared" si="17"/>
        <v>0.45127862276449943</v>
      </c>
      <c r="J169" s="20">
        <v>1244</v>
      </c>
      <c r="K169" s="14">
        <v>2120</v>
      </c>
      <c r="L169" s="49">
        <f t="shared" si="18"/>
        <v>-41.320754716981135</v>
      </c>
      <c r="M169" s="33">
        <f t="shared" si="19"/>
        <v>0.47351332422340392</v>
      </c>
      <c r="N169" s="34">
        <f t="shared" si="20"/>
        <v>0.85426345968642081</v>
      </c>
    </row>
    <row r="170" spans="1:14" hidden="1" outlineLevel="1" x14ac:dyDescent="0.25">
      <c r="A170" s="36"/>
      <c r="B170" s="50" t="s">
        <v>181</v>
      </c>
      <c r="C170" s="42">
        <f t="shared" si="14"/>
        <v>-24.967061923583664</v>
      </c>
      <c r="D170" s="48"/>
      <c r="E170" s="20">
        <v>85</v>
      </c>
      <c r="F170" s="14">
        <v>178</v>
      </c>
      <c r="G170" s="49">
        <f t="shared" si="15"/>
        <v>-52.247191011235962</v>
      </c>
      <c r="H170" s="33">
        <f t="shared" si="16"/>
        <v>0.34454803404945278</v>
      </c>
      <c r="I170" s="33">
        <f t="shared" si="17"/>
        <v>0.59501922112652517</v>
      </c>
      <c r="J170" s="20">
        <v>1139</v>
      </c>
      <c r="K170" s="14">
        <v>1518</v>
      </c>
      <c r="L170" s="49">
        <f t="shared" si="18"/>
        <v>-24.967061923583664</v>
      </c>
      <c r="M170" s="33">
        <f t="shared" si="19"/>
        <v>0.43354636357753779</v>
      </c>
      <c r="N170" s="34">
        <f t="shared" si="20"/>
        <v>0.6116848734924466</v>
      </c>
    </row>
    <row r="171" spans="1:14" hidden="1" outlineLevel="1" x14ac:dyDescent="0.25">
      <c r="A171" s="36"/>
      <c r="B171" s="50" t="s">
        <v>182</v>
      </c>
      <c r="C171" s="42">
        <f t="shared" si="14"/>
        <v>-28.761904761904759</v>
      </c>
      <c r="D171" s="48"/>
      <c r="E171" s="20">
        <v>63</v>
      </c>
      <c r="F171" s="14">
        <v>99</v>
      </c>
      <c r="G171" s="49">
        <f t="shared" si="15"/>
        <v>-36.363636363636367</v>
      </c>
      <c r="H171" s="33">
        <f t="shared" si="16"/>
        <v>0.25537089582488853</v>
      </c>
      <c r="I171" s="33">
        <f t="shared" si="17"/>
        <v>0.33093765669396624</v>
      </c>
      <c r="J171" s="20">
        <v>748</v>
      </c>
      <c r="K171" s="14">
        <v>1050</v>
      </c>
      <c r="L171" s="49">
        <f t="shared" si="18"/>
        <v>-28.761904761904759</v>
      </c>
      <c r="M171" s="33">
        <f t="shared" si="19"/>
        <v>0.28471701488674123</v>
      </c>
      <c r="N171" s="34">
        <f t="shared" si="20"/>
        <v>0.42310218522204807</v>
      </c>
    </row>
    <row r="172" spans="1:14" hidden="1" outlineLevel="1" x14ac:dyDescent="0.25">
      <c r="A172" s="36"/>
      <c r="B172" s="50" t="s">
        <v>183</v>
      </c>
      <c r="C172" s="42">
        <f t="shared" si="14"/>
        <v>46.112600536193028</v>
      </c>
      <c r="D172" s="48"/>
      <c r="E172" s="20">
        <v>9</v>
      </c>
      <c r="F172" s="14">
        <v>42</v>
      </c>
      <c r="G172" s="49">
        <f t="shared" si="15"/>
        <v>-78.571428571428569</v>
      </c>
      <c r="H172" s="33">
        <f t="shared" si="16"/>
        <v>3.648155654641265E-2</v>
      </c>
      <c r="I172" s="33">
        <f t="shared" si="17"/>
        <v>0.14039779374895536</v>
      </c>
      <c r="J172" s="20">
        <v>545</v>
      </c>
      <c r="K172" s="14">
        <v>373</v>
      </c>
      <c r="L172" s="49">
        <f t="shared" si="18"/>
        <v>46.112600536193028</v>
      </c>
      <c r="M172" s="33">
        <f t="shared" si="19"/>
        <v>0.20744755763806683</v>
      </c>
      <c r="N172" s="34">
        <f t="shared" si="20"/>
        <v>0.15030201436935614</v>
      </c>
    </row>
    <row r="173" spans="1:14" hidden="1" outlineLevel="1" x14ac:dyDescent="0.25">
      <c r="A173" s="36"/>
      <c r="B173" s="50" t="s">
        <v>184</v>
      </c>
      <c r="C173" s="42">
        <f t="shared" si="14"/>
        <v>23.218390804597703</v>
      </c>
      <c r="D173" s="48"/>
      <c r="E173" s="20">
        <v>1</v>
      </c>
      <c r="F173" s="14">
        <v>20</v>
      </c>
      <c r="G173" s="49">
        <f t="shared" si="15"/>
        <v>-95</v>
      </c>
      <c r="H173" s="33">
        <f t="shared" si="16"/>
        <v>4.0535062829347391E-3</v>
      </c>
      <c r="I173" s="33">
        <f t="shared" si="17"/>
        <v>6.6856092261407332E-2</v>
      </c>
      <c r="J173" s="20">
        <v>536</v>
      </c>
      <c r="K173" s="14">
        <v>435</v>
      </c>
      <c r="L173" s="49">
        <f t="shared" si="18"/>
        <v>23.218390804597703</v>
      </c>
      <c r="M173" s="33">
        <f t="shared" si="19"/>
        <v>0.20402181815413542</v>
      </c>
      <c r="N173" s="34">
        <f t="shared" si="20"/>
        <v>0.17528519102056275</v>
      </c>
    </row>
    <row r="174" spans="1:14" hidden="1" outlineLevel="1" x14ac:dyDescent="0.25">
      <c r="A174" s="36"/>
      <c r="B174" s="50" t="s">
        <v>185</v>
      </c>
      <c r="C174" s="42">
        <f t="shared" si="14"/>
        <v>82.805429864253384</v>
      </c>
      <c r="D174" s="48"/>
      <c r="E174" s="20">
        <v>34</v>
      </c>
      <c r="F174" s="14">
        <v>30</v>
      </c>
      <c r="G174" s="49">
        <f t="shared" si="15"/>
        <v>13.333333333333334</v>
      </c>
      <c r="H174" s="33">
        <f t="shared" si="16"/>
        <v>0.13781921361978111</v>
      </c>
      <c r="I174" s="33">
        <f t="shared" si="17"/>
        <v>0.10028413839211098</v>
      </c>
      <c r="J174" s="20">
        <v>404</v>
      </c>
      <c r="K174" s="14">
        <v>221</v>
      </c>
      <c r="L174" s="49">
        <f t="shared" si="18"/>
        <v>82.805429864253384</v>
      </c>
      <c r="M174" s="33">
        <f t="shared" si="19"/>
        <v>0.15377763905647523</v>
      </c>
      <c r="N174" s="34">
        <f t="shared" si="20"/>
        <v>8.905293612768822E-2</v>
      </c>
    </row>
    <row r="175" spans="1:14" hidden="1" outlineLevel="1" x14ac:dyDescent="0.25">
      <c r="A175" s="36"/>
      <c r="B175" s="50" t="s">
        <v>186</v>
      </c>
      <c r="C175" s="42">
        <f t="shared" si="14"/>
        <v>-44.078947368421048</v>
      </c>
      <c r="D175" s="48"/>
      <c r="E175" s="20">
        <v>18</v>
      </c>
      <c r="F175" s="14">
        <v>44</v>
      </c>
      <c r="G175" s="49">
        <f t="shared" si="15"/>
        <v>-59.090909090909093</v>
      </c>
      <c r="H175" s="33">
        <f t="shared" si="16"/>
        <v>7.2963113092825299E-2</v>
      </c>
      <c r="I175" s="33">
        <f t="shared" si="17"/>
        <v>0.14708340297509612</v>
      </c>
      <c r="J175" s="20">
        <v>255</v>
      </c>
      <c r="K175" s="14">
        <v>456</v>
      </c>
      <c r="L175" s="49">
        <f t="shared" si="18"/>
        <v>-44.078947368421048</v>
      </c>
      <c r="M175" s="33">
        <f t="shared" si="19"/>
        <v>9.7062618711389062E-2</v>
      </c>
      <c r="N175" s="34">
        <f t="shared" si="20"/>
        <v>0.18374723472500373</v>
      </c>
    </row>
    <row r="176" spans="1:14" hidden="1" outlineLevel="1" x14ac:dyDescent="0.25">
      <c r="A176" s="36"/>
      <c r="B176" s="50" t="s">
        <v>187</v>
      </c>
      <c r="C176" s="42">
        <f t="shared" si="14"/>
        <v>-17.180616740088105</v>
      </c>
      <c r="D176" s="48"/>
      <c r="E176" s="20">
        <v>6</v>
      </c>
      <c r="F176" s="14">
        <v>15</v>
      </c>
      <c r="G176" s="49">
        <f t="shared" si="15"/>
        <v>-60</v>
      </c>
      <c r="H176" s="33">
        <f t="shared" si="16"/>
        <v>2.4321037697608433E-2</v>
      </c>
      <c r="I176" s="33">
        <f t="shared" si="17"/>
        <v>5.0142069196055489E-2</v>
      </c>
      <c r="J176" s="20">
        <v>188</v>
      </c>
      <c r="K176" s="14">
        <v>227</v>
      </c>
      <c r="L176" s="49">
        <f t="shared" si="18"/>
        <v>-17.180616740088105</v>
      </c>
      <c r="M176" s="33">
        <f t="shared" si="19"/>
        <v>7.1559891442122131E-2</v>
      </c>
      <c r="N176" s="34">
        <f t="shared" si="20"/>
        <v>9.1470662900385635E-2</v>
      </c>
    </row>
    <row r="177" spans="1:14" hidden="1" outlineLevel="1" x14ac:dyDescent="0.25">
      <c r="A177" s="36"/>
      <c r="B177" s="50" t="s">
        <v>188</v>
      </c>
      <c r="C177" s="42">
        <f t="shared" si="14"/>
        <v>-57.306590257879655</v>
      </c>
      <c r="D177" s="48"/>
      <c r="E177" s="20">
        <v>35</v>
      </c>
      <c r="F177" s="14">
        <v>101</v>
      </c>
      <c r="G177" s="49">
        <f t="shared" si="15"/>
        <v>-65.346534653465355</v>
      </c>
      <c r="H177" s="33">
        <f t="shared" si="16"/>
        <v>0.14187271990271585</v>
      </c>
      <c r="I177" s="33">
        <f t="shared" si="17"/>
        <v>0.337623265920107</v>
      </c>
      <c r="J177" s="20">
        <v>149</v>
      </c>
      <c r="K177" s="14">
        <v>349</v>
      </c>
      <c r="L177" s="49">
        <f t="shared" si="18"/>
        <v>-57.306590257879655</v>
      </c>
      <c r="M177" s="33">
        <f t="shared" si="19"/>
        <v>5.6715020345086159E-2</v>
      </c>
      <c r="N177" s="34">
        <f t="shared" si="20"/>
        <v>0.14063110727856645</v>
      </c>
    </row>
    <row r="178" spans="1:14" hidden="1" outlineLevel="1" x14ac:dyDescent="0.25">
      <c r="A178" s="36"/>
      <c r="B178" s="50" t="s">
        <v>189</v>
      </c>
      <c r="C178" s="42">
        <f t="shared" si="14"/>
        <v>1.7241379310344827</v>
      </c>
      <c r="D178" s="48"/>
      <c r="E178" s="20">
        <v>16</v>
      </c>
      <c r="F178" s="14">
        <v>10</v>
      </c>
      <c r="G178" s="49">
        <f t="shared" si="15"/>
        <v>60</v>
      </c>
      <c r="H178" s="33">
        <f t="shared" si="16"/>
        <v>6.4856100526955826E-2</v>
      </c>
      <c r="I178" s="33">
        <f t="shared" si="17"/>
        <v>3.3428046130703666E-2</v>
      </c>
      <c r="J178" s="20">
        <v>118</v>
      </c>
      <c r="K178" s="14">
        <v>116</v>
      </c>
      <c r="L178" s="49">
        <f t="shared" si="18"/>
        <v>1.7241379310344827</v>
      </c>
      <c r="M178" s="33">
        <f t="shared" si="19"/>
        <v>4.4915251011544741E-2</v>
      </c>
      <c r="N178" s="34">
        <f t="shared" si="20"/>
        <v>4.6742717605483403E-2</v>
      </c>
    </row>
    <row r="179" spans="1:14" hidden="1" outlineLevel="1" x14ac:dyDescent="0.25">
      <c r="A179" s="36"/>
      <c r="B179" s="50" t="s">
        <v>190</v>
      </c>
      <c r="C179" s="42">
        <f t="shared" si="14"/>
        <v>-72.103004291845494</v>
      </c>
      <c r="D179" s="48"/>
      <c r="E179" s="20">
        <v>7</v>
      </c>
      <c r="F179" s="14">
        <v>33</v>
      </c>
      <c r="G179" s="49">
        <f t="shared" si="15"/>
        <v>-78.787878787878782</v>
      </c>
      <c r="H179" s="33">
        <f t="shared" si="16"/>
        <v>2.8374543980543166E-2</v>
      </c>
      <c r="I179" s="33">
        <f t="shared" si="17"/>
        <v>0.11031255223132208</v>
      </c>
      <c r="J179" s="20">
        <v>65</v>
      </c>
      <c r="K179" s="14">
        <v>233</v>
      </c>
      <c r="L179" s="49">
        <f t="shared" si="18"/>
        <v>-72.103004291845494</v>
      </c>
      <c r="M179" s="33">
        <f t="shared" si="19"/>
        <v>2.4741451828393293E-2</v>
      </c>
      <c r="N179" s="34">
        <f t="shared" si="20"/>
        <v>9.388838967308305E-2</v>
      </c>
    </row>
    <row r="180" spans="1:14" hidden="1" outlineLevel="1" x14ac:dyDescent="0.25">
      <c r="A180" s="36"/>
      <c r="B180" s="50" t="s">
        <v>191</v>
      </c>
      <c r="C180" s="42">
        <f t="shared" si="14"/>
        <v>-43.07692307692308</v>
      </c>
      <c r="D180" s="48"/>
      <c r="E180" s="20">
        <v>4</v>
      </c>
      <c r="F180" s="14">
        <v>4</v>
      </c>
      <c r="G180" s="49">
        <f t="shared" si="15"/>
        <v>0</v>
      </c>
      <c r="H180" s="33">
        <f t="shared" si="16"/>
        <v>1.6214025131738957E-2</v>
      </c>
      <c r="I180" s="33">
        <f t="shared" si="17"/>
        <v>1.3371218452281465E-2</v>
      </c>
      <c r="J180" s="20">
        <v>37</v>
      </c>
      <c r="K180" s="14">
        <v>65</v>
      </c>
      <c r="L180" s="49">
        <f t="shared" si="18"/>
        <v>-43.07692307692308</v>
      </c>
      <c r="M180" s="33">
        <f t="shared" si="19"/>
        <v>1.4083595656162335E-2</v>
      </c>
      <c r="N180" s="34">
        <f t="shared" si="20"/>
        <v>2.6192040037555358E-2</v>
      </c>
    </row>
    <row r="181" spans="1:14" hidden="1" outlineLevel="1" x14ac:dyDescent="0.25">
      <c r="A181" s="36"/>
      <c r="B181" s="50" t="s">
        <v>192</v>
      </c>
      <c r="C181" s="42">
        <f t="shared" si="14"/>
        <v>-87.457627118644069</v>
      </c>
      <c r="D181" s="48"/>
      <c r="E181" s="20">
        <v>2</v>
      </c>
      <c r="F181" s="14">
        <v>28</v>
      </c>
      <c r="G181" s="49">
        <f t="shared" si="15"/>
        <v>-92.857142857142861</v>
      </c>
      <c r="H181" s="33">
        <f t="shared" si="16"/>
        <v>8.1070125658694783E-3</v>
      </c>
      <c r="I181" s="33">
        <f t="shared" si="17"/>
        <v>9.3598529165970251E-2</v>
      </c>
      <c r="J181" s="20">
        <v>37</v>
      </c>
      <c r="K181" s="14">
        <v>295</v>
      </c>
      <c r="L181" s="49">
        <f t="shared" si="18"/>
        <v>-87.457627118644069</v>
      </c>
      <c r="M181" s="33">
        <f t="shared" si="19"/>
        <v>1.4083595656162335E-2</v>
      </c>
      <c r="N181" s="34">
        <f t="shared" si="20"/>
        <v>0.11887156632428969</v>
      </c>
    </row>
    <row r="182" spans="1:14" hidden="1" outlineLevel="1" x14ac:dyDescent="0.25">
      <c r="A182" s="36"/>
      <c r="B182" s="50" t="s">
        <v>193</v>
      </c>
      <c r="C182" s="42">
        <f t="shared" si="14"/>
        <v>92.307692307692307</v>
      </c>
      <c r="D182" s="48"/>
      <c r="E182" s="20">
        <v>0</v>
      </c>
      <c r="F182" s="14">
        <v>2</v>
      </c>
      <c r="G182" s="49">
        <f t="shared" si="15"/>
        <v>-100</v>
      </c>
      <c r="H182" s="33" t="str">
        <f t="shared" si="16"/>
        <v/>
      </c>
      <c r="I182" s="33">
        <f t="shared" si="17"/>
        <v>6.6856092261407324E-3</v>
      </c>
      <c r="J182" s="20">
        <v>25</v>
      </c>
      <c r="K182" s="14">
        <v>13</v>
      </c>
      <c r="L182" s="49">
        <f t="shared" si="18"/>
        <v>92.307692307692307</v>
      </c>
      <c r="M182" s="33">
        <f t="shared" si="19"/>
        <v>9.5159430109204961E-3</v>
      </c>
      <c r="N182" s="34">
        <f t="shared" si="20"/>
        <v>5.2384080075110716E-3</v>
      </c>
    </row>
    <row r="183" spans="1:14" hidden="1" outlineLevel="1" x14ac:dyDescent="0.25">
      <c r="A183" s="36"/>
      <c r="B183" s="50" t="s">
        <v>194</v>
      </c>
      <c r="C183" s="42">
        <f t="shared" si="14"/>
        <v>-90.566037735849065</v>
      </c>
      <c r="D183" s="48"/>
      <c r="E183" s="20">
        <v>2</v>
      </c>
      <c r="F183" s="14">
        <v>4</v>
      </c>
      <c r="G183" s="49">
        <f t="shared" si="15"/>
        <v>-50</v>
      </c>
      <c r="H183" s="33">
        <f t="shared" si="16"/>
        <v>8.1070125658694783E-3</v>
      </c>
      <c r="I183" s="33">
        <f t="shared" si="17"/>
        <v>1.3371218452281465E-2</v>
      </c>
      <c r="J183" s="20">
        <v>10</v>
      </c>
      <c r="K183" s="14">
        <v>106</v>
      </c>
      <c r="L183" s="49">
        <f t="shared" si="18"/>
        <v>-90.566037735849065</v>
      </c>
      <c r="M183" s="33">
        <f t="shared" si="19"/>
        <v>3.8063772043681987E-3</v>
      </c>
      <c r="N183" s="34">
        <f t="shared" si="20"/>
        <v>4.2713172984321042E-2</v>
      </c>
    </row>
    <row r="184" spans="1:14" hidden="1" outlineLevel="1" x14ac:dyDescent="0.25">
      <c r="A184" s="36"/>
      <c r="B184" s="50" t="s">
        <v>195</v>
      </c>
      <c r="C184" s="42">
        <f t="shared" si="14"/>
        <v>-62.5</v>
      </c>
      <c r="D184" s="48"/>
      <c r="E184" s="20">
        <v>0</v>
      </c>
      <c r="F184" s="14">
        <v>2</v>
      </c>
      <c r="G184" s="49">
        <f t="shared" si="15"/>
        <v>-100</v>
      </c>
      <c r="H184" s="33" t="str">
        <f t="shared" si="16"/>
        <v/>
      </c>
      <c r="I184" s="33">
        <f t="shared" si="17"/>
        <v>6.6856092261407324E-3</v>
      </c>
      <c r="J184" s="20">
        <v>3</v>
      </c>
      <c r="K184" s="14">
        <v>8</v>
      </c>
      <c r="L184" s="49">
        <f t="shared" si="18"/>
        <v>-62.5</v>
      </c>
      <c r="M184" s="33">
        <f t="shared" si="19"/>
        <v>1.1419131613104596E-3</v>
      </c>
      <c r="N184" s="34">
        <f t="shared" si="20"/>
        <v>3.2236356969298904E-3</v>
      </c>
    </row>
    <row r="185" spans="1:14" hidden="1" outlineLevel="1" x14ac:dyDescent="0.25">
      <c r="A185" s="36"/>
      <c r="B185" s="50" t="s">
        <v>196</v>
      </c>
      <c r="C185" s="42">
        <f t="shared" si="14"/>
        <v>-84.615384615384613</v>
      </c>
      <c r="D185" s="48"/>
      <c r="E185" s="20">
        <v>0</v>
      </c>
      <c r="F185" s="14">
        <v>0</v>
      </c>
      <c r="G185" s="49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2</v>
      </c>
      <c r="K185" s="14">
        <v>13</v>
      </c>
      <c r="L185" s="49">
        <f t="shared" si="18"/>
        <v>-84.615384615384613</v>
      </c>
      <c r="M185" s="33">
        <f t="shared" si="19"/>
        <v>7.6127544087363974E-4</v>
      </c>
      <c r="N185" s="34">
        <f t="shared" si="20"/>
        <v>5.2384080075110716E-3</v>
      </c>
    </row>
    <row r="186" spans="1:14" collapsed="1" x14ac:dyDescent="0.25">
      <c r="A186" s="36" t="s">
        <v>197</v>
      </c>
      <c r="B186" s="1" t="s">
        <v>198</v>
      </c>
      <c r="C186" s="42">
        <f t="shared" si="14"/>
        <v>22.42466713384723</v>
      </c>
      <c r="D186" s="48"/>
      <c r="E186" s="20">
        <v>271</v>
      </c>
      <c r="F186" s="14">
        <v>629</v>
      </c>
      <c r="G186" s="49">
        <f t="shared" si="15"/>
        <v>-56.91573926868044</v>
      </c>
      <c r="H186" s="33">
        <f t="shared" si="16"/>
        <v>1.0985002026753141</v>
      </c>
      <c r="I186" s="33">
        <f t="shared" si="17"/>
        <v>2.1026241016212603</v>
      </c>
      <c r="J186" s="20">
        <v>6988</v>
      </c>
      <c r="K186" s="14">
        <v>5708</v>
      </c>
      <c r="L186" s="49">
        <f t="shared" si="18"/>
        <v>22.42466713384723</v>
      </c>
      <c r="M186" s="33">
        <f t="shared" si="19"/>
        <v>2.6598963904124973</v>
      </c>
      <c r="N186" s="34">
        <f t="shared" si="20"/>
        <v>2.3000640697594767</v>
      </c>
    </row>
    <row r="187" spans="1:14" hidden="1" outlineLevel="1" x14ac:dyDescent="0.25">
      <c r="A187" s="36"/>
      <c r="B187" s="50" t="s">
        <v>199</v>
      </c>
      <c r="C187" s="42">
        <f t="shared" si="14"/>
        <v>32.812129827055195</v>
      </c>
      <c r="D187" s="48"/>
      <c r="E187" s="20">
        <v>123</v>
      </c>
      <c r="F187" s="14">
        <v>482</v>
      </c>
      <c r="G187" s="49">
        <f t="shared" si="15"/>
        <v>-74.481327800829874</v>
      </c>
      <c r="H187" s="33">
        <f t="shared" si="16"/>
        <v>0.49858127280097281</v>
      </c>
      <c r="I187" s="33">
        <f t="shared" si="17"/>
        <v>1.6112318234999163</v>
      </c>
      <c r="J187" s="20">
        <v>5606</v>
      </c>
      <c r="K187" s="14">
        <v>4221</v>
      </c>
      <c r="L187" s="49">
        <f t="shared" si="18"/>
        <v>32.812129827055195</v>
      </c>
      <c r="M187" s="33">
        <f t="shared" si="19"/>
        <v>2.1338550607688118</v>
      </c>
      <c r="N187" s="34">
        <f t="shared" si="20"/>
        <v>1.700870784592633</v>
      </c>
    </row>
    <row r="188" spans="1:14" hidden="1" outlineLevel="1" x14ac:dyDescent="0.25">
      <c r="A188" s="36"/>
      <c r="B188" s="50">
        <v>500</v>
      </c>
      <c r="C188" s="42">
        <f t="shared" si="14"/>
        <v>-19.340974212034386</v>
      </c>
      <c r="D188" s="48"/>
      <c r="E188" s="20">
        <v>95</v>
      </c>
      <c r="F188" s="14">
        <v>81</v>
      </c>
      <c r="G188" s="49">
        <f t="shared" si="15"/>
        <v>17.283950617283949</v>
      </c>
      <c r="H188" s="33">
        <f t="shared" si="16"/>
        <v>0.38508309687880016</v>
      </c>
      <c r="I188" s="33">
        <f t="shared" si="17"/>
        <v>0.27076717365869962</v>
      </c>
      <c r="J188" s="20">
        <v>563</v>
      </c>
      <c r="K188" s="14">
        <v>698</v>
      </c>
      <c r="L188" s="49">
        <f t="shared" si="18"/>
        <v>-19.340974212034386</v>
      </c>
      <c r="M188" s="33">
        <f t="shared" si="19"/>
        <v>0.21429903660592958</v>
      </c>
      <c r="N188" s="34">
        <f t="shared" si="20"/>
        <v>0.28126221455713291</v>
      </c>
    </row>
    <row r="189" spans="1:14" hidden="1" outlineLevel="1" x14ac:dyDescent="0.25">
      <c r="A189" s="36"/>
      <c r="B189" s="50" t="s">
        <v>200</v>
      </c>
      <c r="C189" s="42">
        <f t="shared" si="14"/>
        <v>44.535519125683059</v>
      </c>
      <c r="D189" s="48"/>
      <c r="E189" s="20">
        <v>30</v>
      </c>
      <c r="F189" s="14">
        <v>37</v>
      </c>
      <c r="G189" s="49">
        <f t="shared" si="15"/>
        <v>-18.918918918918919</v>
      </c>
      <c r="H189" s="33">
        <f t="shared" si="16"/>
        <v>0.12160518848804217</v>
      </c>
      <c r="I189" s="33">
        <f t="shared" si="17"/>
        <v>0.12368377068360355</v>
      </c>
      <c r="J189" s="20">
        <v>529</v>
      </c>
      <c r="K189" s="14">
        <v>366</v>
      </c>
      <c r="L189" s="49">
        <f t="shared" si="18"/>
        <v>44.535519125683059</v>
      </c>
      <c r="M189" s="33">
        <f t="shared" si="19"/>
        <v>0.20135735411107772</v>
      </c>
      <c r="N189" s="34">
        <f t="shared" si="20"/>
        <v>0.14748133313454245</v>
      </c>
    </row>
    <row r="190" spans="1:14" hidden="1" outlineLevel="1" x14ac:dyDescent="0.25">
      <c r="A190" s="36"/>
      <c r="B190" s="50" t="s">
        <v>201</v>
      </c>
      <c r="C190" s="42">
        <f t="shared" si="14"/>
        <v>-23.076923076923077</v>
      </c>
      <c r="D190" s="48"/>
      <c r="E190" s="20">
        <v>22</v>
      </c>
      <c r="F190" s="14">
        <v>18</v>
      </c>
      <c r="G190" s="49">
        <f t="shared" si="15"/>
        <v>22.222222222222221</v>
      </c>
      <c r="H190" s="33">
        <f t="shared" si="16"/>
        <v>8.9177138224564245E-2</v>
      </c>
      <c r="I190" s="33">
        <f t="shared" si="17"/>
        <v>6.0170483035266585E-2</v>
      </c>
      <c r="J190" s="20">
        <v>210</v>
      </c>
      <c r="K190" s="14">
        <v>273</v>
      </c>
      <c r="L190" s="49">
        <f t="shared" si="18"/>
        <v>-23.076923076923077</v>
      </c>
      <c r="M190" s="33">
        <f t="shared" si="19"/>
        <v>7.9933921291732171E-2</v>
      </c>
      <c r="N190" s="34">
        <f t="shared" si="20"/>
        <v>0.11000656815773249</v>
      </c>
    </row>
    <row r="191" spans="1:14" hidden="1" outlineLevel="1" x14ac:dyDescent="0.25">
      <c r="A191" s="36"/>
      <c r="B191" s="50" t="s">
        <v>202</v>
      </c>
      <c r="C191" s="42">
        <f t="shared" si="14"/>
        <v>-10</v>
      </c>
      <c r="D191" s="48"/>
      <c r="E191" s="20">
        <v>0</v>
      </c>
      <c r="F191" s="14">
        <v>1</v>
      </c>
      <c r="G191" s="49">
        <f t="shared" si="15"/>
        <v>-100</v>
      </c>
      <c r="H191" s="33" t="str">
        <f t="shared" si="16"/>
        <v/>
      </c>
      <c r="I191" s="33">
        <f t="shared" si="17"/>
        <v>3.3428046130703662E-3</v>
      </c>
      <c r="J191" s="20">
        <v>27</v>
      </c>
      <c r="K191" s="14">
        <v>30</v>
      </c>
      <c r="L191" s="49">
        <f t="shared" si="18"/>
        <v>-10</v>
      </c>
      <c r="M191" s="33">
        <f t="shared" si="19"/>
        <v>1.0277218451794136E-2</v>
      </c>
      <c r="N191" s="34">
        <f t="shared" si="20"/>
        <v>1.2088633863487087E-2</v>
      </c>
    </row>
    <row r="192" spans="1:14" hidden="1" outlineLevel="1" x14ac:dyDescent="0.25">
      <c r="A192" s="36"/>
      <c r="B192" s="50" t="s">
        <v>203</v>
      </c>
      <c r="C192" s="42">
        <f t="shared" si="14"/>
        <v>0</v>
      </c>
      <c r="D192" s="48"/>
      <c r="E192" s="20">
        <v>1</v>
      </c>
      <c r="F192" s="14">
        <v>2</v>
      </c>
      <c r="G192" s="49">
        <f t="shared" si="15"/>
        <v>-50</v>
      </c>
      <c r="H192" s="33">
        <f t="shared" si="16"/>
        <v>4.0535062829347391E-3</v>
      </c>
      <c r="I192" s="33">
        <f t="shared" si="17"/>
        <v>6.6856092261407324E-3</v>
      </c>
      <c r="J192" s="20">
        <v>21</v>
      </c>
      <c r="K192" s="14">
        <v>21</v>
      </c>
      <c r="L192" s="49">
        <f t="shared" si="18"/>
        <v>0</v>
      </c>
      <c r="M192" s="33">
        <f t="shared" si="19"/>
        <v>7.9933921291732157E-3</v>
      </c>
      <c r="N192" s="34">
        <f t="shared" si="20"/>
        <v>8.4620437044409611E-3</v>
      </c>
    </row>
    <row r="193" spans="1:14" hidden="1" outlineLevel="1" x14ac:dyDescent="0.25">
      <c r="A193" s="36"/>
      <c r="B193" s="50" t="s">
        <v>204</v>
      </c>
      <c r="C193" s="42">
        <f t="shared" si="14"/>
        <v>81.818181818181827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20</v>
      </c>
      <c r="K193" s="14">
        <v>11</v>
      </c>
      <c r="L193" s="49">
        <f t="shared" si="18"/>
        <v>81.818181818181827</v>
      </c>
      <c r="M193" s="33">
        <f t="shared" si="19"/>
        <v>7.6127544087363974E-3</v>
      </c>
      <c r="N193" s="34">
        <f t="shared" si="20"/>
        <v>4.4324990832785988E-3</v>
      </c>
    </row>
    <row r="194" spans="1:14" hidden="1" outlineLevel="1" x14ac:dyDescent="0.25">
      <c r="A194" s="36"/>
      <c r="B194" s="50">
        <v>124</v>
      </c>
      <c r="C194" s="42">
        <f t="shared" si="14"/>
        <v>-50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7</v>
      </c>
      <c r="K194" s="14">
        <v>14</v>
      </c>
      <c r="L194" s="49">
        <f t="shared" si="18"/>
        <v>-50</v>
      </c>
      <c r="M194" s="33">
        <f t="shared" si="19"/>
        <v>2.6644640430577389E-3</v>
      </c>
      <c r="N194" s="34">
        <f t="shared" si="20"/>
        <v>5.6413624696273071E-3</v>
      </c>
    </row>
    <row r="195" spans="1:14" hidden="1" outlineLevel="1" x14ac:dyDescent="0.25">
      <c r="A195" s="36"/>
      <c r="B195" s="50" t="s">
        <v>205</v>
      </c>
      <c r="C195" s="42">
        <f t="shared" si="14"/>
        <v>-25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3</v>
      </c>
      <c r="K195" s="14">
        <v>4</v>
      </c>
      <c r="L195" s="49">
        <f t="shared" si="18"/>
        <v>-25</v>
      </c>
      <c r="M195" s="33">
        <f t="shared" si="19"/>
        <v>1.1419131613104596E-3</v>
      </c>
      <c r="N195" s="34">
        <f t="shared" si="20"/>
        <v>1.6118178484649452E-3</v>
      </c>
    </row>
    <row r="196" spans="1:14" hidden="1" outlineLevel="1" x14ac:dyDescent="0.25">
      <c r="A196" s="36"/>
      <c r="B196" s="50" t="s">
        <v>206</v>
      </c>
      <c r="C196" s="42">
        <f t="shared" si="14"/>
        <v>-60</v>
      </c>
      <c r="D196" s="48"/>
      <c r="E196" s="20">
        <v>0</v>
      </c>
      <c r="F196" s="14">
        <v>0</v>
      </c>
      <c r="G196" s="49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2</v>
      </c>
      <c r="K196" s="14">
        <v>5</v>
      </c>
      <c r="L196" s="49">
        <f t="shared" si="18"/>
        <v>-60</v>
      </c>
      <c r="M196" s="33">
        <f t="shared" si="19"/>
        <v>7.6127544087363974E-4</v>
      </c>
      <c r="N196" s="34">
        <f t="shared" si="20"/>
        <v>2.0147723105811812E-3</v>
      </c>
    </row>
    <row r="197" spans="1:14" hidden="1" outlineLevel="1" x14ac:dyDescent="0.25">
      <c r="A197" s="36"/>
      <c r="B197" s="50" t="s">
        <v>207</v>
      </c>
      <c r="C197" s="42">
        <f t="shared" si="14"/>
        <v>-100</v>
      </c>
      <c r="D197" s="48"/>
      <c r="E197" s="20">
        <v>0</v>
      </c>
      <c r="F197" s="14">
        <v>8</v>
      </c>
      <c r="G197" s="49">
        <f t="shared" si="15"/>
        <v>-100</v>
      </c>
      <c r="H197" s="33" t="str">
        <f t="shared" si="16"/>
        <v/>
      </c>
      <c r="I197" s="33">
        <f t="shared" si="17"/>
        <v>2.6742436904562929E-2</v>
      </c>
      <c r="J197" s="20">
        <v>0</v>
      </c>
      <c r="K197" s="14">
        <v>65</v>
      </c>
      <c r="L197" s="49">
        <f t="shared" si="18"/>
        <v>-100</v>
      </c>
      <c r="M197" s="33" t="str">
        <f t="shared" si="19"/>
        <v/>
      </c>
      <c r="N197" s="34">
        <f t="shared" si="20"/>
        <v>2.6192040037555358E-2</v>
      </c>
    </row>
    <row r="198" spans="1:14" collapsed="1" x14ac:dyDescent="0.25">
      <c r="A198" s="36" t="s">
        <v>208</v>
      </c>
      <c r="B198" s="1" t="s">
        <v>209</v>
      </c>
      <c r="C198" s="42">
        <f t="shared" si="14"/>
        <v>26.850258175559382</v>
      </c>
      <c r="D198" s="48"/>
      <c r="E198" s="20">
        <v>784</v>
      </c>
      <c r="F198" s="14">
        <v>529</v>
      </c>
      <c r="G198" s="49">
        <f t="shared" si="15"/>
        <v>48.204158790170133</v>
      </c>
      <c r="H198" s="33">
        <f t="shared" si="16"/>
        <v>3.1779489258208353</v>
      </c>
      <c r="I198" s="33">
        <f t="shared" si="17"/>
        <v>1.7683436403142234</v>
      </c>
      <c r="J198" s="20">
        <v>5159</v>
      </c>
      <c r="K198" s="14">
        <v>4067</v>
      </c>
      <c r="L198" s="49">
        <f t="shared" si="18"/>
        <v>26.850258175559382</v>
      </c>
      <c r="M198" s="33">
        <f t="shared" si="19"/>
        <v>1.9637099997335534</v>
      </c>
      <c r="N198" s="34">
        <f t="shared" si="20"/>
        <v>1.6388157974267328</v>
      </c>
    </row>
    <row r="199" spans="1:14" hidden="1" outlineLevel="1" x14ac:dyDescent="0.25">
      <c r="A199" s="36"/>
      <c r="B199" s="50" t="s">
        <v>210</v>
      </c>
      <c r="C199" s="42">
        <f t="shared" si="14"/>
        <v>5.024051309460182</v>
      </c>
      <c r="D199" s="48"/>
      <c r="E199" s="20">
        <v>388</v>
      </c>
      <c r="F199" s="14">
        <v>250</v>
      </c>
      <c r="G199" s="49">
        <f t="shared" si="15"/>
        <v>55.2</v>
      </c>
      <c r="H199" s="33">
        <f t="shared" si="16"/>
        <v>1.5727604377786788</v>
      </c>
      <c r="I199" s="33">
        <f t="shared" si="17"/>
        <v>0.83570115326759153</v>
      </c>
      <c r="J199" s="20">
        <v>1965</v>
      </c>
      <c r="K199" s="14">
        <v>1871</v>
      </c>
      <c r="L199" s="49">
        <f t="shared" si="18"/>
        <v>5.024051309460182</v>
      </c>
      <c r="M199" s="33">
        <f t="shared" si="19"/>
        <v>0.74795312065835096</v>
      </c>
      <c r="N199" s="34">
        <f t="shared" si="20"/>
        <v>0.75392779861947801</v>
      </c>
    </row>
    <row r="200" spans="1:14" hidden="1" outlineLevel="1" x14ac:dyDescent="0.25">
      <c r="A200" s="36"/>
      <c r="B200" s="50" t="s">
        <v>211</v>
      </c>
      <c r="C200" s="42">
        <f t="shared" si="14"/>
        <v>52250</v>
      </c>
      <c r="D200" s="48"/>
      <c r="E200" s="20">
        <v>207</v>
      </c>
      <c r="F200" s="14">
        <v>2</v>
      </c>
      <c r="G200" s="49">
        <f t="shared" si="15"/>
        <v>10250</v>
      </c>
      <c r="H200" s="33">
        <f t="shared" si="16"/>
        <v>0.83907580056749087</v>
      </c>
      <c r="I200" s="33">
        <f t="shared" si="17"/>
        <v>6.6856092261407324E-3</v>
      </c>
      <c r="J200" s="20">
        <v>1047</v>
      </c>
      <c r="K200" s="14">
        <v>2</v>
      </c>
      <c r="L200" s="49">
        <f t="shared" si="18"/>
        <v>52250</v>
      </c>
      <c r="M200" s="33">
        <f t="shared" si="19"/>
        <v>0.39852769329735033</v>
      </c>
      <c r="N200" s="34">
        <f t="shared" si="20"/>
        <v>8.059089242324726E-4</v>
      </c>
    </row>
    <row r="201" spans="1:14" hidden="1" outlineLevel="1" x14ac:dyDescent="0.25">
      <c r="A201" s="36"/>
      <c r="B201" s="50" t="s">
        <v>212</v>
      </c>
      <c r="C201" s="42">
        <f t="shared" si="14"/>
        <v>-0.68965517241379315</v>
      </c>
      <c r="D201" s="48"/>
      <c r="E201" s="20">
        <v>119</v>
      </c>
      <c r="F201" s="14">
        <v>145</v>
      </c>
      <c r="G201" s="49">
        <f t="shared" si="15"/>
        <v>-17.931034482758619</v>
      </c>
      <c r="H201" s="33">
        <f t="shared" si="16"/>
        <v>0.48236724766923383</v>
      </c>
      <c r="I201" s="33">
        <f t="shared" si="17"/>
        <v>0.48470666889520303</v>
      </c>
      <c r="J201" s="20">
        <v>1008</v>
      </c>
      <c r="K201" s="14">
        <v>1015</v>
      </c>
      <c r="L201" s="49">
        <f t="shared" si="18"/>
        <v>-0.68965517241379315</v>
      </c>
      <c r="M201" s="33">
        <f t="shared" si="19"/>
        <v>0.38368282220031441</v>
      </c>
      <c r="N201" s="34">
        <f t="shared" si="20"/>
        <v>0.40899877904797977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-14.827586206896552</v>
      </c>
      <c r="D202" s="48"/>
      <c r="E202" s="20">
        <v>43</v>
      </c>
      <c r="F202" s="14">
        <v>100</v>
      </c>
      <c r="G202" s="49">
        <f t="shared" ref="G202:G265" si="22">IF(F202=0,"",SUM(((E202-F202)/F202)*100))</f>
        <v>-56.999999999999993</v>
      </c>
      <c r="H202" s="33">
        <f t="shared" ref="H202:H265" si="23">IF(E202=0,"",SUM((E202/CntPeriod)*100))</f>
        <v>0.17430077016619375</v>
      </c>
      <c r="I202" s="33">
        <f t="shared" ref="I202:I265" si="24">IF(F202=0,"",SUM((F202/CntPeriodPrevYear)*100))</f>
        <v>0.33428046130703659</v>
      </c>
      <c r="J202" s="20">
        <v>741</v>
      </c>
      <c r="K202" s="14">
        <v>870</v>
      </c>
      <c r="L202" s="49">
        <f t="shared" ref="L202:L265" si="25">IF(K202=0,"",SUM(((J202-K202)/K202)*100))</f>
        <v>-14.827586206896552</v>
      </c>
      <c r="M202" s="33">
        <f t="shared" ref="M202:M265" si="26">IF(J202=0,"",SUM((J202/CntYearAck)*100))</f>
        <v>0.28205255084368352</v>
      </c>
      <c r="N202" s="34">
        <f t="shared" ref="N202:N265" si="27">IF(K202=0,"",SUM((K202/CntPrevYearAck)*100))</f>
        <v>0.35057038204112551</v>
      </c>
    </row>
    <row r="203" spans="1:14" hidden="1" outlineLevel="1" x14ac:dyDescent="0.25">
      <c r="A203" s="36"/>
      <c r="B203" s="50" t="s">
        <v>214</v>
      </c>
      <c r="C203" s="42">
        <f t="shared" si="21"/>
        <v>31.833910034602077</v>
      </c>
      <c r="D203" s="48"/>
      <c r="E203" s="20">
        <v>20</v>
      </c>
      <c r="F203" s="14">
        <v>32</v>
      </c>
      <c r="G203" s="49">
        <f t="shared" si="22"/>
        <v>-37.5</v>
      </c>
      <c r="H203" s="33">
        <f t="shared" si="23"/>
        <v>8.1070125658694772E-2</v>
      </c>
      <c r="I203" s="33">
        <f t="shared" si="24"/>
        <v>0.10696974761825172</v>
      </c>
      <c r="J203" s="20">
        <v>381</v>
      </c>
      <c r="K203" s="14">
        <v>289</v>
      </c>
      <c r="L203" s="49">
        <f t="shared" si="25"/>
        <v>31.833910034602077</v>
      </c>
      <c r="M203" s="33">
        <f t="shared" si="26"/>
        <v>0.14502297148642837</v>
      </c>
      <c r="N203" s="34">
        <f t="shared" si="27"/>
        <v>0.11645383955159226</v>
      </c>
    </row>
    <row r="204" spans="1:14" hidden="1" outlineLevel="1" x14ac:dyDescent="0.25">
      <c r="A204" s="36"/>
      <c r="B204" s="50" t="s">
        <v>215</v>
      </c>
      <c r="C204" s="42">
        <f t="shared" si="21"/>
        <v>-15</v>
      </c>
      <c r="D204" s="48"/>
      <c r="E204" s="20">
        <v>7</v>
      </c>
      <c r="F204" s="14">
        <v>0</v>
      </c>
      <c r="G204" s="49" t="str">
        <f t="shared" si="22"/>
        <v/>
      </c>
      <c r="H204" s="33">
        <f t="shared" si="23"/>
        <v>2.8374543980543166E-2</v>
      </c>
      <c r="I204" s="33" t="str">
        <f t="shared" si="24"/>
        <v/>
      </c>
      <c r="J204" s="20">
        <v>17</v>
      </c>
      <c r="K204" s="14">
        <v>20</v>
      </c>
      <c r="L204" s="49">
        <f t="shared" si="25"/>
        <v>-15</v>
      </c>
      <c r="M204" s="33">
        <f t="shared" si="26"/>
        <v>6.4708412474259371E-3</v>
      </c>
      <c r="N204" s="34">
        <f t="shared" si="27"/>
        <v>8.0590892423247247E-3</v>
      </c>
    </row>
    <row r="205" spans="1:14" collapsed="1" x14ac:dyDescent="0.25">
      <c r="A205" s="36" t="s">
        <v>216</v>
      </c>
      <c r="B205" s="1" t="s">
        <v>217</v>
      </c>
      <c r="C205" s="42">
        <f t="shared" si="21"/>
        <v>-3.9593010395930106</v>
      </c>
      <c r="D205" s="48"/>
      <c r="E205" s="20">
        <v>228</v>
      </c>
      <c r="F205" s="14">
        <v>531</v>
      </c>
      <c r="G205" s="49">
        <f t="shared" si="22"/>
        <v>-57.062146892655363</v>
      </c>
      <c r="H205" s="33">
        <f t="shared" si="23"/>
        <v>0.9241994325091204</v>
      </c>
      <c r="I205" s="33">
        <f t="shared" si="24"/>
        <v>1.7750292495403643</v>
      </c>
      <c r="J205" s="20">
        <v>4342</v>
      </c>
      <c r="K205" s="14">
        <v>4521</v>
      </c>
      <c r="L205" s="49">
        <f t="shared" si="25"/>
        <v>-3.9593010395930106</v>
      </c>
      <c r="M205" s="33">
        <f t="shared" si="26"/>
        <v>1.6527289821366717</v>
      </c>
      <c r="N205" s="34">
        <f t="shared" si="27"/>
        <v>1.821757123227504</v>
      </c>
    </row>
    <row r="206" spans="1:14" hidden="1" outlineLevel="1" x14ac:dyDescent="0.25">
      <c r="A206" s="36"/>
      <c r="B206" s="50" t="s">
        <v>218</v>
      </c>
      <c r="C206" s="42">
        <f t="shared" si="21"/>
        <v>165.91375770020534</v>
      </c>
      <c r="D206" s="48"/>
      <c r="E206" s="20">
        <v>18</v>
      </c>
      <c r="F206" s="14">
        <v>66</v>
      </c>
      <c r="G206" s="49">
        <f t="shared" si="22"/>
        <v>-72.727272727272734</v>
      </c>
      <c r="H206" s="33">
        <f t="shared" si="23"/>
        <v>7.2963113092825299E-2</v>
      </c>
      <c r="I206" s="33">
        <f t="shared" si="24"/>
        <v>0.22062510446264416</v>
      </c>
      <c r="J206" s="20">
        <v>1295</v>
      </c>
      <c r="K206" s="14">
        <v>487</v>
      </c>
      <c r="L206" s="49">
        <f t="shared" si="25"/>
        <v>165.91375770020534</v>
      </c>
      <c r="M206" s="33">
        <f t="shared" si="26"/>
        <v>0.49292584796568167</v>
      </c>
      <c r="N206" s="34">
        <f t="shared" si="27"/>
        <v>0.19623882305060705</v>
      </c>
    </row>
    <row r="207" spans="1:14" hidden="1" outlineLevel="1" x14ac:dyDescent="0.25">
      <c r="A207" s="36"/>
      <c r="B207" s="50" t="s">
        <v>219</v>
      </c>
      <c r="C207" s="42">
        <f t="shared" si="21"/>
        <v>-16.666666666666664</v>
      </c>
      <c r="D207" s="48"/>
      <c r="E207" s="20">
        <v>112</v>
      </c>
      <c r="F207" s="14">
        <v>118</v>
      </c>
      <c r="G207" s="49">
        <f t="shared" si="22"/>
        <v>-5.0847457627118651</v>
      </c>
      <c r="H207" s="33">
        <f t="shared" si="23"/>
        <v>0.45399270368869066</v>
      </c>
      <c r="I207" s="33">
        <f t="shared" si="24"/>
        <v>0.39445094434230321</v>
      </c>
      <c r="J207" s="20">
        <v>840</v>
      </c>
      <c r="K207" s="14">
        <v>1008</v>
      </c>
      <c r="L207" s="49">
        <f t="shared" si="25"/>
        <v>-16.666666666666664</v>
      </c>
      <c r="M207" s="33">
        <f t="shared" si="26"/>
        <v>0.31973568516692868</v>
      </c>
      <c r="N207" s="34">
        <f t="shared" si="27"/>
        <v>0.40617809781316616</v>
      </c>
    </row>
    <row r="208" spans="1:14" hidden="1" outlineLevel="1" x14ac:dyDescent="0.25">
      <c r="A208" s="36"/>
      <c r="B208" s="50" t="s">
        <v>220</v>
      </c>
      <c r="C208" s="42">
        <f t="shared" si="21"/>
        <v>-37.880184331797231</v>
      </c>
      <c r="D208" s="48"/>
      <c r="E208" s="20">
        <v>45</v>
      </c>
      <c r="F208" s="14">
        <v>98</v>
      </c>
      <c r="G208" s="49">
        <f t="shared" si="22"/>
        <v>-54.081632653061227</v>
      </c>
      <c r="H208" s="33">
        <f t="shared" si="23"/>
        <v>0.18240778273206323</v>
      </c>
      <c r="I208" s="33">
        <f t="shared" si="24"/>
        <v>0.32759485208089589</v>
      </c>
      <c r="J208" s="20">
        <v>674</v>
      </c>
      <c r="K208" s="14">
        <v>1085</v>
      </c>
      <c r="L208" s="49">
        <f t="shared" si="25"/>
        <v>-37.880184331797231</v>
      </c>
      <c r="M208" s="33">
        <f t="shared" si="26"/>
        <v>0.25654982357441658</v>
      </c>
      <c r="N208" s="34">
        <f t="shared" si="27"/>
        <v>0.43720559139611637</v>
      </c>
    </row>
    <row r="209" spans="1:14" hidden="1" outlineLevel="1" x14ac:dyDescent="0.25">
      <c r="A209" s="36"/>
      <c r="B209" s="50" t="s">
        <v>220</v>
      </c>
      <c r="C209" s="42">
        <f t="shared" si="21"/>
        <v>-37.43654822335025</v>
      </c>
      <c r="D209" s="48"/>
      <c r="E209" s="20">
        <v>18</v>
      </c>
      <c r="F209" s="14">
        <v>114</v>
      </c>
      <c r="G209" s="49">
        <f t="shared" si="22"/>
        <v>-84.210526315789465</v>
      </c>
      <c r="H209" s="33">
        <f t="shared" si="23"/>
        <v>7.2963113092825299E-2</v>
      </c>
      <c r="I209" s="33">
        <f t="shared" si="24"/>
        <v>0.3810797258900217</v>
      </c>
      <c r="J209" s="20">
        <v>493</v>
      </c>
      <c r="K209" s="14">
        <v>788</v>
      </c>
      <c r="L209" s="49">
        <f t="shared" si="25"/>
        <v>-37.43654822335025</v>
      </c>
      <c r="M209" s="33">
        <f t="shared" si="26"/>
        <v>0.18765439617535218</v>
      </c>
      <c r="N209" s="34">
        <f t="shared" si="27"/>
        <v>0.31752811614759413</v>
      </c>
    </row>
    <row r="210" spans="1:14" hidden="1" outlineLevel="1" x14ac:dyDescent="0.25">
      <c r="A210" s="36"/>
      <c r="B210" s="50" t="s">
        <v>221</v>
      </c>
      <c r="C210" s="42" t="str">
        <f t="shared" si="21"/>
        <v/>
      </c>
      <c r="D210" s="48"/>
      <c r="E210" s="20">
        <v>14</v>
      </c>
      <c r="F210" s="14">
        <v>0</v>
      </c>
      <c r="G210" s="49" t="str">
        <f t="shared" si="22"/>
        <v/>
      </c>
      <c r="H210" s="33">
        <f t="shared" si="23"/>
        <v>5.6749087961086332E-2</v>
      </c>
      <c r="I210" s="33" t="str">
        <f t="shared" si="24"/>
        <v/>
      </c>
      <c r="J210" s="20">
        <v>395</v>
      </c>
      <c r="K210" s="14">
        <v>0</v>
      </c>
      <c r="L210" s="49" t="str">
        <f t="shared" si="25"/>
        <v/>
      </c>
      <c r="M210" s="33">
        <f t="shared" si="26"/>
        <v>0.15035189957254386</v>
      </c>
      <c r="N210" s="34" t="str">
        <f t="shared" si="27"/>
        <v/>
      </c>
    </row>
    <row r="211" spans="1:14" hidden="1" outlineLevel="1" x14ac:dyDescent="0.25">
      <c r="A211" s="36"/>
      <c r="B211" s="50" t="s">
        <v>222</v>
      </c>
      <c r="C211" s="42">
        <f t="shared" si="21"/>
        <v>-55.16693163751988</v>
      </c>
      <c r="D211" s="48"/>
      <c r="E211" s="20">
        <v>8</v>
      </c>
      <c r="F211" s="14">
        <v>73</v>
      </c>
      <c r="G211" s="49">
        <f t="shared" si="22"/>
        <v>-89.041095890410958</v>
      </c>
      <c r="H211" s="33">
        <f t="shared" si="23"/>
        <v>3.2428050263477913E-2</v>
      </c>
      <c r="I211" s="33">
        <f t="shared" si="24"/>
        <v>0.24402473675413672</v>
      </c>
      <c r="J211" s="20">
        <v>282</v>
      </c>
      <c r="K211" s="14">
        <v>629</v>
      </c>
      <c r="L211" s="49">
        <f t="shared" si="25"/>
        <v>-55.16693163751988</v>
      </c>
      <c r="M211" s="33">
        <f t="shared" si="26"/>
        <v>0.1073398371631832</v>
      </c>
      <c r="N211" s="34">
        <f t="shared" si="27"/>
        <v>0.25345835667111261</v>
      </c>
    </row>
    <row r="212" spans="1:14" hidden="1" outlineLevel="1" x14ac:dyDescent="0.25">
      <c r="A212" s="36"/>
      <c r="B212" s="50" t="s">
        <v>223</v>
      </c>
      <c r="C212" s="42">
        <f t="shared" si="21"/>
        <v>110.34482758620689</v>
      </c>
      <c r="D212" s="48"/>
      <c r="E212" s="20">
        <v>9</v>
      </c>
      <c r="F212" s="14">
        <v>14</v>
      </c>
      <c r="G212" s="49">
        <f t="shared" si="22"/>
        <v>-35.714285714285715</v>
      </c>
      <c r="H212" s="33">
        <f t="shared" si="23"/>
        <v>3.648155654641265E-2</v>
      </c>
      <c r="I212" s="33">
        <f t="shared" si="24"/>
        <v>4.6799264582985126E-2</v>
      </c>
      <c r="J212" s="20">
        <v>183</v>
      </c>
      <c r="K212" s="14">
        <v>87</v>
      </c>
      <c r="L212" s="49">
        <f t="shared" si="25"/>
        <v>110.34482758620689</v>
      </c>
      <c r="M212" s="33">
        <f t="shared" si="26"/>
        <v>6.9656702839938037E-2</v>
      </c>
      <c r="N212" s="34">
        <f t="shared" si="27"/>
        <v>3.5057038204112552E-2</v>
      </c>
    </row>
    <row r="213" spans="1:14" hidden="1" outlineLevel="1" x14ac:dyDescent="0.25">
      <c r="A213" s="36"/>
      <c r="B213" s="50" t="s">
        <v>224</v>
      </c>
      <c r="C213" s="42">
        <f t="shared" si="21"/>
        <v>-30.37037037037037</v>
      </c>
      <c r="D213" s="48"/>
      <c r="E213" s="20">
        <v>3</v>
      </c>
      <c r="F213" s="14">
        <v>7</v>
      </c>
      <c r="G213" s="49">
        <f t="shared" si="22"/>
        <v>-57.142857142857139</v>
      </c>
      <c r="H213" s="33">
        <f t="shared" si="23"/>
        <v>1.2160518848804217E-2</v>
      </c>
      <c r="I213" s="33">
        <f t="shared" si="24"/>
        <v>2.3399632291492563E-2</v>
      </c>
      <c r="J213" s="20">
        <v>94</v>
      </c>
      <c r="K213" s="14">
        <v>135</v>
      </c>
      <c r="L213" s="49">
        <f t="shared" si="25"/>
        <v>-30.37037037037037</v>
      </c>
      <c r="M213" s="33">
        <f t="shared" si="26"/>
        <v>3.5779945721061066E-2</v>
      </c>
      <c r="N213" s="34">
        <f t="shared" si="27"/>
        <v>5.4398852385691893E-2</v>
      </c>
    </row>
    <row r="214" spans="1:14" hidden="1" outlineLevel="1" x14ac:dyDescent="0.25">
      <c r="A214" s="36"/>
      <c r="B214" s="50" t="s">
        <v>225</v>
      </c>
      <c r="C214" s="42">
        <f t="shared" si="21"/>
        <v>-76.785714285714292</v>
      </c>
      <c r="D214" s="48"/>
      <c r="E214" s="20">
        <v>1</v>
      </c>
      <c r="F214" s="14">
        <v>12</v>
      </c>
      <c r="G214" s="49">
        <f t="shared" si="22"/>
        <v>-91.666666666666657</v>
      </c>
      <c r="H214" s="33">
        <f t="shared" si="23"/>
        <v>4.0535062829347391E-3</v>
      </c>
      <c r="I214" s="33">
        <f t="shared" si="24"/>
        <v>4.0113655356844392E-2</v>
      </c>
      <c r="J214" s="20">
        <v>26</v>
      </c>
      <c r="K214" s="14">
        <v>112</v>
      </c>
      <c r="L214" s="49">
        <f t="shared" si="25"/>
        <v>-76.785714285714292</v>
      </c>
      <c r="M214" s="33">
        <f t="shared" si="26"/>
        <v>9.8965807313573153E-3</v>
      </c>
      <c r="N214" s="34">
        <f t="shared" si="27"/>
        <v>4.5130899757018457E-2</v>
      </c>
    </row>
    <row r="215" spans="1:14" hidden="1" outlineLevel="1" x14ac:dyDescent="0.25">
      <c r="A215" s="36"/>
      <c r="B215" s="50" t="s">
        <v>226</v>
      </c>
      <c r="C215" s="42">
        <f t="shared" si="21"/>
        <v>-8.695652173913043</v>
      </c>
      <c r="D215" s="48"/>
      <c r="E215" s="20">
        <v>0</v>
      </c>
      <c r="F215" s="14">
        <v>2</v>
      </c>
      <c r="G215" s="49">
        <f t="shared" si="22"/>
        <v>-100</v>
      </c>
      <c r="H215" s="33" t="str">
        <f t="shared" si="23"/>
        <v/>
      </c>
      <c r="I215" s="33">
        <f t="shared" si="24"/>
        <v>6.6856092261407324E-3</v>
      </c>
      <c r="J215" s="20">
        <v>21</v>
      </c>
      <c r="K215" s="14">
        <v>23</v>
      </c>
      <c r="L215" s="49">
        <f t="shared" si="25"/>
        <v>-8.695652173913043</v>
      </c>
      <c r="M215" s="33">
        <f t="shared" si="26"/>
        <v>7.9933921291732157E-3</v>
      </c>
      <c r="N215" s="34">
        <f t="shared" si="27"/>
        <v>9.2679526286734339E-3</v>
      </c>
    </row>
    <row r="216" spans="1:14" hidden="1" outlineLevel="1" x14ac:dyDescent="0.25">
      <c r="A216" s="36"/>
      <c r="B216" s="50" t="s">
        <v>220</v>
      </c>
      <c r="C216" s="42" t="str">
        <f t="shared" si="21"/>
        <v/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17</v>
      </c>
      <c r="K216" s="14">
        <v>0</v>
      </c>
      <c r="L216" s="49" t="str">
        <f t="shared" si="25"/>
        <v/>
      </c>
      <c r="M216" s="33">
        <f t="shared" si="26"/>
        <v>6.4708412474259371E-3</v>
      </c>
      <c r="N216" s="34" t="str">
        <f t="shared" si="27"/>
        <v/>
      </c>
    </row>
    <row r="217" spans="1:14" hidden="1" outlineLevel="1" x14ac:dyDescent="0.25">
      <c r="A217" s="36"/>
      <c r="B217" s="50" t="s">
        <v>227</v>
      </c>
      <c r="C217" s="42">
        <f t="shared" si="21"/>
        <v>-21.428571428571427</v>
      </c>
      <c r="D217" s="48"/>
      <c r="E217" s="20">
        <v>0</v>
      </c>
      <c r="F217" s="14">
        <v>5</v>
      </c>
      <c r="G217" s="49">
        <f t="shared" si="22"/>
        <v>-100</v>
      </c>
      <c r="H217" s="33" t="str">
        <f t="shared" si="23"/>
        <v/>
      </c>
      <c r="I217" s="33">
        <f t="shared" si="24"/>
        <v>1.6714023065351833E-2</v>
      </c>
      <c r="J217" s="20">
        <v>11</v>
      </c>
      <c r="K217" s="14">
        <v>14</v>
      </c>
      <c r="L217" s="49">
        <f t="shared" si="25"/>
        <v>-21.428571428571427</v>
      </c>
      <c r="M217" s="33">
        <f t="shared" si="26"/>
        <v>4.1870149248050183E-3</v>
      </c>
      <c r="N217" s="34">
        <f t="shared" si="27"/>
        <v>5.6413624696273071E-3</v>
      </c>
    </row>
    <row r="218" spans="1:14" hidden="1" outlineLevel="1" x14ac:dyDescent="0.25">
      <c r="A218" s="36"/>
      <c r="B218" s="50" t="s">
        <v>228</v>
      </c>
      <c r="C218" s="42">
        <f t="shared" si="21"/>
        <v>-92.241379310344826</v>
      </c>
      <c r="D218" s="48"/>
      <c r="E218" s="20">
        <v>0</v>
      </c>
      <c r="F218" s="14">
        <v>21</v>
      </c>
      <c r="G218" s="49">
        <f t="shared" si="22"/>
        <v>-100</v>
      </c>
      <c r="H218" s="33" t="str">
        <f t="shared" si="23"/>
        <v/>
      </c>
      <c r="I218" s="33">
        <f t="shared" si="24"/>
        <v>7.0198896874477681E-2</v>
      </c>
      <c r="J218" s="20">
        <v>9</v>
      </c>
      <c r="K218" s="14">
        <v>116</v>
      </c>
      <c r="L218" s="49">
        <f t="shared" si="25"/>
        <v>-92.241379310344826</v>
      </c>
      <c r="M218" s="33">
        <f t="shared" si="26"/>
        <v>3.4257394839313786E-3</v>
      </c>
      <c r="N218" s="34">
        <f t="shared" si="27"/>
        <v>4.6742717605483403E-2</v>
      </c>
    </row>
    <row r="219" spans="1:14" hidden="1" outlineLevel="1" x14ac:dyDescent="0.25">
      <c r="A219" s="36"/>
      <c r="B219" s="50" t="s">
        <v>229</v>
      </c>
      <c r="C219" s="42">
        <f t="shared" si="21"/>
        <v>-83.333333333333343</v>
      </c>
      <c r="D219" s="48"/>
      <c r="E219" s="20">
        <v>0</v>
      </c>
      <c r="F219" s="14">
        <v>1</v>
      </c>
      <c r="G219" s="49">
        <f t="shared" si="22"/>
        <v>-100</v>
      </c>
      <c r="H219" s="33" t="str">
        <f t="shared" si="23"/>
        <v/>
      </c>
      <c r="I219" s="33">
        <f t="shared" si="24"/>
        <v>3.3428046130703662E-3</v>
      </c>
      <c r="J219" s="20">
        <v>2</v>
      </c>
      <c r="K219" s="14">
        <v>12</v>
      </c>
      <c r="L219" s="49">
        <f t="shared" si="25"/>
        <v>-83.333333333333343</v>
      </c>
      <c r="M219" s="33">
        <f t="shared" si="26"/>
        <v>7.6127544087363974E-4</v>
      </c>
      <c r="N219" s="34">
        <f t="shared" si="27"/>
        <v>4.8354535453948352E-3</v>
      </c>
    </row>
    <row r="220" spans="1:14" hidden="1" outlineLevel="1" x14ac:dyDescent="0.25">
      <c r="A220" s="36"/>
      <c r="B220" s="50" t="s">
        <v>230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21</v>
      </c>
      <c r="L220" s="49">
        <f t="shared" si="25"/>
        <v>-100</v>
      </c>
      <c r="M220" s="33" t="str">
        <f t="shared" si="26"/>
        <v/>
      </c>
      <c r="N220" s="34">
        <f t="shared" si="27"/>
        <v>8.4620437044409611E-3</v>
      </c>
    </row>
    <row r="221" spans="1:14" hidden="1" outlineLevel="1" x14ac:dyDescent="0.25">
      <c r="A221" s="36"/>
      <c r="B221" s="50" t="s">
        <v>231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4</v>
      </c>
      <c r="L221" s="49">
        <f t="shared" si="25"/>
        <v>-100</v>
      </c>
      <c r="M221" s="33" t="str">
        <f t="shared" si="26"/>
        <v/>
      </c>
      <c r="N221" s="34">
        <f t="shared" si="27"/>
        <v>1.6118178484649452E-3</v>
      </c>
    </row>
    <row r="222" spans="1:14" collapsed="1" x14ac:dyDescent="0.25">
      <c r="A222" s="36" t="s">
        <v>232</v>
      </c>
      <c r="B222" s="1" t="s">
        <v>233</v>
      </c>
      <c r="C222" s="42">
        <f t="shared" si="21"/>
        <v>0.71084031480071086</v>
      </c>
      <c r="D222" s="48"/>
      <c r="E222" s="20">
        <v>263</v>
      </c>
      <c r="F222" s="14">
        <v>491</v>
      </c>
      <c r="G222" s="49">
        <f t="shared" si="22"/>
        <v>-46.435845213849284</v>
      </c>
      <c r="H222" s="33">
        <f t="shared" si="23"/>
        <v>1.0660721524118364</v>
      </c>
      <c r="I222" s="33">
        <f t="shared" si="24"/>
        <v>1.6413170650175497</v>
      </c>
      <c r="J222" s="20">
        <v>3967</v>
      </c>
      <c r="K222" s="14">
        <v>3939</v>
      </c>
      <c r="L222" s="49">
        <f t="shared" si="25"/>
        <v>0.71084031480071086</v>
      </c>
      <c r="M222" s="33">
        <f t="shared" si="26"/>
        <v>1.5099898369728644</v>
      </c>
      <c r="N222" s="34">
        <f t="shared" si="27"/>
        <v>1.5872376262758545</v>
      </c>
    </row>
    <row r="223" spans="1:14" hidden="1" outlineLevel="1" x14ac:dyDescent="0.25">
      <c r="A223" s="36"/>
      <c r="B223" s="50" t="s">
        <v>234</v>
      </c>
      <c r="C223" s="42">
        <f t="shared" si="21"/>
        <v>67.676767676767682</v>
      </c>
      <c r="D223" s="48"/>
      <c r="E223" s="20">
        <v>29</v>
      </c>
      <c r="F223" s="14">
        <v>107</v>
      </c>
      <c r="G223" s="49">
        <f t="shared" si="22"/>
        <v>-72.89719626168224</v>
      </c>
      <c r="H223" s="33">
        <f t="shared" si="23"/>
        <v>0.11755168220510742</v>
      </c>
      <c r="I223" s="33">
        <f t="shared" si="24"/>
        <v>0.35768009359852915</v>
      </c>
      <c r="J223" s="20">
        <v>1328</v>
      </c>
      <c r="K223" s="14">
        <v>792</v>
      </c>
      <c r="L223" s="49">
        <f t="shared" si="25"/>
        <v>67.676767676767682</v>
      </c>
      <c r="M223" s="33">
        <f t="shared" si="26"/>
        <v>0.50548689274009673</v>
      </c>
      <c r="N223" s="34">
        <f t="shared" si="27"/>
        <v>0.31913993399605911</v>
      </c>
    </row>
    <row r="224" spans="1:14" hidden="1" outlineLevel="1" x14ac:dyDescent="0.25">
      <c r="A224" s="36"/>
      <c r="B224" s="50" t="s">
        <v>235</v>
      </c>
      <c r="C224" s="42">
        <f t="shared" si="21"/>
        <v>-17.651632970451011</v>
      </c>
      <c r="D224" s="48"/>
      <c r="E224" s="20">
        <v>89</v>
      </c>
      <c r="F224" s="14">
        <v>161</v>
      </c>
      <c r="G224" s="49">
        <f t="shared" si="22"/>
        <v>-44.720496894409941</v>
      </c>
      <c r="H224" s="33">
        <f t="shared" si="23"/>
        <v>0.36076205918119175</v>
      </c>
      <c r="I224" s="33">
        <f t="shared" si="24"/>
        <v>0.5381915427043289</v>
      </c>
      <c r="J224" s="20">
        <v>1059</v>
      </c>
      <c r="K224" s="14">
        <v>1286</v>
      </c>
      <c r="L224" s="49">
        <f t="shared" si="25"/>
        <v>-17.651632970451011</v>
      </c>
      <c r="M224" s="33">
        <f t="shared" si="26"/>
        <v>0.40309534594259222</v>
      </c>
      <c r="N224" s="34">
        <f t="shared" si="27"/>
        <v>0.51819943828147974</v>
      </c>
    </row>
    <row r="225" spans="1:14" hidden="1" outlineLevel="1" x14ac:dyDescent="0.25">
      <c r="A225" s="36"/>
      <c r="B225" s="50" t="s">
        <v>236</v>
      </c>
      <c r="C225" s="42">
        <f t="shared" si="21"/>
        <v>12.282878411910669</v>
      </c>
      <c r="D225" s="48"/>
      <c r="E225" s="20">
        <v>60</v>
      </c>
      <c r="F225" s="14">
        <v>110</v>
      </c>
      <c r="G225" s="49">
        <f t="shared" si="22"/>
        <v>-45.454545454545453</v>
      </c>
      <c r="H225" s="33">
        <f t="shared" si="23"/>
        <v>0.24321037697608433</v>
      </c>
      <c r="I225" s="33">
        <f t="shared" si="24"/>
        <v>0.36770850743774025</v>
      </c>
      <c r="J225" s="20">
        <v>905</v>
      </c>
      <c r="K225" s="14">
        <v>806</v>
      </c>
      <c r="L225" s="49">
        <f t="shared" si="25"/>
        <v>12.282878411910669</v>
      </c>
      <c r="M225" s="33">
        <f t="shared" si="26"/>
        <v>0.34447713699532195</v>
      </c>
      <c r="N225" s="34">
        <f t="shared" si="27"/>
        <v>0.32478129646568643</v>
      </c>
    </row>
    <row r="226" spans="1:14" hidden="1" outlineLevel="1" x14ac:dyDescent="0.25">
      <c r="A226" s="36"/>
      <c r="B226" s="50" t="s">
        <v>237</v>
      </c>
      <c r="C226" s="42">
        <f t="shared" si="21"/>
        <v>-38.277511961722489</v>
      </c>
      <c r="D226" s="48"/>
      <c r="E226" s="20">
        <v>43</v>
      </c>
      <c r="F226" s="14">
        <v>46</v>
      </c>
      <c r="G226" s="49">
        <f t="shared" si="22"/>
        <v>-6.5217391304347823</v>
      </c>
      <c r="H226" s="33">
        <f t="shared" si="23"/>
        <v>0.17430077016619375</v>
      </c>
      <c r="I226" s="33">
        <f t="shared" si="24"/>
        <v>0.15376901220123682</v>
      </c>
      <c r="J226" s="20">
        <v>258</v>
      </c>
      <c r="K226" s="14">
        <v>418</v>
      </c>
      <c r="L226" s="49">
        <f t="shared" si="25"/>
        <v>-38.277511961722489</v>
      </c>
      <c r="M226" s="33">
        <f t="shared" si="26"/>
        <v>9.8204531872699535E-2</v>
      </c>
      <c r="N226" s="34">
        <f t="shared" si="27"/>
        <v>0.16843496516458675</v>
      </c>
    </row>
    <row r="227" spans="1:14" hidden="1" outlineLevel="1" x14ac:dyDescent="0.25">
      <c r="A227" s="36"/>
      <c r="B227" s="50" t="s">
        <v>238</v>
      </c>
      <c r="C227" s="42">
        <f t="shared" si="21"/>
        <v>-27.018633540372672</v>
      </c>
      <c r="D227" s="48"/>
      <c r="E227" s="20">
        <v>8</v>
      </c>
      <c r="F227" s="14">
        <v>29</v>
      </c>
      <c r="G227" s="49">
        <f t="shared" si="22"/>
        <v>-72.41379310344827</v>
      </c>
      <c r="H227" s="33">
        <f t="shared" si="23"/>
        <v>3.2428050263477913E-2</v>
      </c>
      <c r="I227" s="33">
        <f t="shared" si="24"/>
        <v>9.6941333779040614E-2</v>
      </c>
      <c r="J227" s="20">
        <v>235</v>
      </c>
      <c r="K227" s="14">
        <v>322</v>
      </c>
      <c r="L227" s="49">
        <f t="shared" si="25"/>
        <v>-27.018633540372672</v>
      </c>
      <c r="M227" s="33">
        <f t="shared" si="26"/>
        <v>8.9449864302652671E-2</v>
      </c>
      <c r="N227" s="34">
        <f t="shared" si="27"/>
        <v>0.12975133680142806</v>
      </c>
    </row>
    <row r="228" spans="1:14" hidden="1" outlineLevel="1" x14ac:dyDescent="0.25">
      <c r="A228" s="36"/>
      <c r="B228" s="50" t="s">
        <v>239</v>
      </c>
      <c r="C228" s="42">
        <f t="shared" si="21"/>
        <v>-42.222222222222221</v>
      </c>
      <c r="D228" s="48"/>
      <c r="E228" s="20">
        <v>34</v>
      </c>
      <c r="F228" s="14">
        <v>38</v>
      </c>
      <c r="G228" s="49">
        <f t="shared" si="22"/>
        <v>-10.526315789473683</v>
      </c>
      <c r="H228" s="33">
        <f t="shared" si="23"/>
        <v>0.13781921361978111</v>
      </c>
      <c r="I228" s="33">
        <f t="shared" si="24"/>
        <v>0.12702657529667391</v>
      </c>
      <c r="J228" s="20">
        <v>182</v>
      </c>
      <c r="K228" s="14">
        <v>315</v>
      </c>
      <c r="L228" s="49">
        <f t="shared" si="25"/>
        <v>-42.222222222222221</v>
      </c>
      <c r="M228" s="33">
        <f t="shared" si="26"/>
        <v>6.9276065119501212E-2</v>
      </c>
      <c r="N228" s="34">
        <f t="shared" si="27"/>
        <v>0.12693065556661443</v>
      </c>
    </row>
    <row r="229" spans="1:14" collapsed="1" x14ac:dyDescent="0.25">
      <c r="A229" s="36" t="s">
        <v>240</v>
      </c>
      <c r="B229" s="1" t="s">
        <v>241</v>
      </c>
      <c r="C229" s="42">
        <f t="shared" si="21"/>
        <v>-31.25673249551167</v>
      </c>
      <c r="D229" s="48"/>
      <c r="E229" s="20">
        <v>108</v>
      </c>
      <c r="F229" s="14">
        <v>538</v>
      </c>
      <c r="G229" s="49">
        <f t="shared" si="22"/>
        <v>-79.925650557620827</v>
      </c>
      <c r="H229" s="33">
        <f t="shared" si="23"/>
        <v>0.43777867855695174</v>
      </c>
      <c r="I229" s="33">
        <f t="shared" si="24"/>
        <v>1.798428881831857</v>
      </c>
      <c r="J229" s="20">
        <v>3829</v>
      </c>
      <c r="K229" s="14">
        <v>5570</v>
      </c>
      <c r="L229" s="49">
        <f t="shared" si="25"/>
        <v>-31.25673249551167</v>
      </c>
      <c r="M229" s="33">
        <f t="shared" si="26"/>
        <v>1.4574618315525831</v>
      </c>
      <c r="N229" s="34">
        <f t="shared" si="27"/>
        <v>2.2444563539874358</v>
      </c>
    </row>
    <row r="230" spans="1:14" hidden="1" outlineLevel="1" x14ac:dyDescent="0.25">
      <c r="A230" s="36"/>
      <c r="B230" s="50" t="s">
        <v>242</v>
      </c>
      <c r="C230" s="42">
        <f t="shared" si="21"/>
        <v>-25.190194420963653</v>
      </c>
      <c r="D230" s="48"/>
      <c r="E230" s="20">
        <v>6</v>
      </c>
      <c r="F230" s="14">
        <v>109</v>
      </c>
      <c r="G230" s="49">
        <f t="shared" si="22"/>
        <v>-94.495412844036693</v>
      </c>
      <c r="H230" s="33">
        <f t="shared" si="23"/>
        <v>2.4321037697608433E-2</v>
      </c>
      <c r="I230" s="33">
        <f t="shared" si="24"/>
        <v>0.3643657028246699</v>
      </c>
      <c r="J230" s="20">
        <v>885</v>
      </c>
      <c r="K230" s="14">
        <v>1183</v>
      </c>
      <c r="L230" s="49">
        <f t="shared" si="25"/>
        <v>-25.190194420963653</v>
      </c>
      <c r="M230" s="33">
        <f t="shared" si="26"/>
        <v>0.33686438258658552</v>
      </c>
      <c r="N230" s="34">
        <f t="shared" si="27"/>
        <v>0.4766951286835075</v>
      </c>
    </row>
    <row r="231" spans="1:14" hidden="1" outlineLevel="1" x14ac:dyDescent="0.25">
      <c r="A231" s="36"/>
      <c r="B231" s="50" t="s">
        <v>243</v>
      </c>
      <c r="C231" s="42">
        <f t="shared" si="21"/>
        <v>-4.7794117647058822</v>
      </c>
      <c r="D231" s="48"/>
      <c r="E231" s="20">
        <v>0</v>
      </c>
      <c r="F231" s="14">
        <v>93</v>
      </c>
      <c r="G231" s="49">
        <f t="shared" si="22"/>
        <v>-100</v>
      </c>
      <c r="H231" s="33" t="str">
        <f t="shared" si="23"/>
        <v/>
      </c>
      <c r="I231" s="33">
        <f t="shared" si="24"/>
        <v>0.31088082901554404</v>
      </c>
      <c r="J231" s="20">
        <v>777</v>
      </c>
      <c r="K231" s="14">
        <v>816</v>
      </c>
      <c r="L231" s="49">
        <f t="shared" si="25"/>
        <v>-4.7794117647058822</v>
      </c>
      <c r="M231" s="33">
        <f t="shared" si="26"/>
        <v>0.29575550877940904</v>
      </c>
      <c r="N231" s="34">
        <f t="shared" si="27"/>
        <v>0.32881084108684877</v>
      </c>
    </row>
    <row r="232" spans="1:14" hidden="1" outlineLevel="1" x14ac:dyDescent="0.25">
      <c r="A232" s="36"/>
      <c r="B232" s="50" t="s">
        <v>244</v>
      </c>
      <c r="C232" s="42">
        <f t="shared" si="21"/>
        <v>-64.892473118279568</v>
      </c>
      <c r="D232" s="48"/>
      <c r="E232" s="20">
        <v>20</v>
      </c>
      <c r="F232" s="14">
        <v>113</v>
      </c>
      <c r="G232" s="49">
        <f t="shared" si="22"/>
        <v>-82.30088495575221</v>
      </c>
      <c r="H232" s="33">
        <f t="shared" si="23"/>
        <v>8.1070125658694772E-2</v>
      </c>
      <c r="I232" s="33">
        <f t="shared" si="24"/>
        <v>0.37773692127695135</v>
      </c>
      <c r="J232" s="20">
        <v>653</v>
      </c>
      <c r="K232" s="14">
        <v>1860</v>
      </c>
      <c r="L232" s="49">
        <f t="shared" si="25"/>
        <v>-64.892473118279568</v>
      </c>
      <c r="M232" s="33">
        <f t="shared" si="26"/>
        <v>0.24855643144524336</v>
      </c>
      <c r="N232" s="34">
        <f t="shared" si="27"/>
        <v>0.74949529953619942</v>
      </c>
    </row>
    <row r="233" spans="1:14" hidden="1" outlineLevel="1" x14ac:dyDescent="0.25">
      <c r="A233" s="36"/>
      <c r="B233" s="50" t="s">
        <v>245</v>
      </c>
      <c r="C233" s="42">
        <f t="shared" si="21"/>
        <v>39.224137931034484</v>
      </c>
      <c r="D233" s="48"/>
      <c r="E233" s="20">
        <v>66</v>
      </c>
      <c r="F233" s="14">
        <v>126</v>
      </c>
      <c r="G233" s="49">
        <f t="shared" si="22"/>
        <v>-47.619047619047613</v>
      </c>
      <c r="H233" s="33">
        <f t="shared" si="23"/>
        <v>0.26753141467369274</v>
      </c>
      <c r="I233" s="33">
        <f t="shared" si="24"/>
        <v>0.42119338124686612</v>
      </c>
      <c r="J233" s="20">
        <v>646</v>
      </c>
      <c r="K233" s="14">
        <v>464</v>
      </c>
      <c r="L233" s="49">
        <f t="shared" si="25"/>
        <v>39.224137931034484</v>
      </c>
      <c r="M233" s="33">
        <f t="shared" si="26"/>
        <v>0.24589196740218561</v>
      </c>
      <c r="N233" s="34">
        <f t="shared" si="27"/>
        <v>0.18697087042193361</v>
      </c>
    </row>
    <row r="234" spans="1:14" hidden="1" outlineLevel="1" x14ac:dyDescent="0.25">
      <c r="A234" s="36"/>
      <c r="B234" s="50" t="s">
        <v>246</v>
      </c>
      <c r="C234" s="42">
        <f t="shared" si="21"/>
        <v>-7.8224101479915431</v>
      </c>
      <c r="D234" s="48"/>
      <c r="E234" s="20">
        <v>12</v>
      </c>
      <c r="F234" s="14">
        <v>57</v>
      </c>
      <c r="G234" s="49">
        <f t="shared" si="22"/>
        <v>-78.94736842105263</v>
      </c>
      <c r="H234" s="33">
        <f t="shared" si="23"/>
        <v>4.8642075395216866E-2</v>
      </c>
      <c r="I234" s="33">
        <f t="shared" si="24"/>
        <v>0.19053986294501085</v>
      </c>
      <c r="J234" s="20">
        <v>436</v>
      </c>
      <c r="K234" s="14">
        <v>473</v>
      </c>
      <c r="L234" s="49">
        <f t="shared" si="25"/>
        <v>-7.8224101479915431</v>
      </c>
      <c r="M234" s="33">
        <f t="shared" si="26"/>
        <v>0.16595804611045345</v>
      </c>
      <c r="N234" s="34">
        <f t="shared" si="27"/>
        <v>0.19059746058097973</v>
      </c>
    </row>
    <row r="235" spans="1:14" hidden="1" outlineLevel="1" x14ac:dyDescent="0.25">
      <c r="A235" s="36"/>
      <c r="B235" s="50" t="s">
        <v>247</v>
      </c>
      <c r="C235" s="42">
        <f t="shared" si="21"/>
        <v>-40.465116279069768</v>
      </c>
      <c r="D235" s="48"/>
      <c r="E235" s="20">
        <v>1</v>
      </c>
      <c r="F235" s="14">
        <v>20</v>
      </c>
      <c r="G235" s="49">
        <f t="shared" si="22"/>
        <v>-95</v>
      </c>
      <c r="H235" s="33">
        <f t="shared" si="23"/>
        <v>4.0535062829347391E-3</v>
      </c>
      <c r="I235" s="33">
        <f t="shared" si="24"/>
        <v>6.6856092261407332E-2</v>
      </c>
      <c r="J235" s="20">
        <v>256</v>
      </c>
      <c r="K235" s="14">
        <v>430</v>
      </c>
      <c r="L235" s="49">
        <f t="shared" si="25"/>
        <v>-40.465116279069768</v>
      </c>
      <c r="M235" s="33">
        <f t="shared" si="26"/>
        <v>9.7443256431825886E-2</v>
      </c>
      <c r="N235" s="34">
        <f t="shared" si="27"/>
        <v>0.17327041870998158</v>
      </c>
    </row>
    <row r="236" spans="1:14" hidden="1" outlineLevel="1" x14ac:dyDescent="0.25">
      <c r="A236" s="36"/>
      <c r="B236" s="50" t="s">
        <v>248</v>
      </c>
      <c r="C236" s="42">
        <f t="shared" si="21"/>
        <v>-51.162790697674424</v>
      </c>
      <c r="D236" s="48"/>
      <c r="E236" s="20">
        <v>3</v>
      </c>
      <c r="F236" s="14">
        <v>8</v>
      </c>
      <c r="G236" s="49">
        <f t="shared" si="22"/>
        <v>-62.5</v>
      </c>
      <c r="H236" s="33">
        <f t="shared" si="23"/>
        <v>1.2160518848804217E-2</v>
      </c>
      <c r="I236" s="33">
        <f t="shared" si="24"/>
        <v>2.6742436904562929E-2</v>
      </c>
      <c r="J236" s="20">
        <v>84</v>
      </c>
      <c r="K236" s="14">
        <v>172</v>
      </c>
      <c r="L236" s="49">
        <f t="shared" si="25"/>
        <v>-51.162790697674424</v>
      </c>
      <c r="M236" s="33">
        <f t="shared" si="26"/>
        <v>3.1973568516692863E-2</v>
      </c>
      <c r="N236" s="34">
        <f t="shared" si="27"/>
        <v>6.9308167483992641E-2</v>
      </c>
    </row>
    <row r="237" spans="1:14" hidden="1" outlineLevel="1" x14ac:dyDescent="0.25">
      <c r="A237" s="36"/>
      <c r="B237" s="50" t="s">
        <v>249</v>
      </c>
      <c r="C237" s="42">
        <f t="shared" si="21"/>
        <v>-39.63963963963964</v>
      </c>
      <c r="D237" s="48"/>
      <c r="E237" s="20">
        <v>0</v>
      </c>
      <c r="F237" s="14">
        <v>8</v>
      </c>
      <c r="G237" s="49">
        <f t="shared" si="22"/>
        <v>-100</v>
      </c>
      <c r="H237" s="33" t="str">
        <f t="shared" si="23"/>
        <v/>
      </c>
      <c r="I237" s="33">
        <f t="shared" si="24"/>
        <v>2.6742436904562929E-2</v>
      </c>
      <c r="J237" s="20">
        <v>67</v>
      </c>
      <c r="K237" s="14">
        <v>111</v>
      </c>
      <c r="L237" s="49">
        <f t="shared" si="25"/>
        <v>-39.63963963963964</v>
      </c>
      <c r="M237" s="33">
        <f t="shared" si="26"/>
        <v>2.5502727269266928E-2</v>
      </c>
      <c r="N237" s="34">
        <f t="shared" si="27"/>
        <v>4.4727945294902226E-2</v>
      </c>
    </row>
    <row r="238" spans="1:14" hidden="1" outlineLevel="1" x14ac:dyDescent="0.25">
      <c r="A238" s="36"/>
      <c r="B238" s="50" t="s">
        <v>250</v>
      </c>
      <c r="C238" s="42" t="str">
        <f t="shared" si="21"/>
        <v/>
      </c>
      <c r="D238" s="48"/>
      <c r="E238" s="20">
        <v>0</v>
      </c>
      <c r="F238" s="14">
        <v>0</v>
      </c>
      <c r="G238" s="49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13</v>
      </c>
      <c r="K238" s="14">
        <v>0</v>
      </c>
      <c r="L238" s="49" t="str">
        <f t="shared" si="25"/>
        <v/>
      </c>
      <c r="M238" s="33">
        <f t="shared" si="26"/>
        <v>4.9482903656786576E-3</v>
      </c>
      <c r="N238" s="34" t="str">
        <f t="shared" si="27"/>
        <v/>
      </c>
    </row>
    <row r="239" spans="1:14" hidden="1" outlineLevel="1" x14ac:dyDescent="0.25">
      <c r="A239" s="36"/>
      <c r="B239" s="50" t="s">
        <v>251</v>
      </c>
      <c r="C239" s="42">
        <f t="shared" si="21"/>
        <v>-78.723404255319153</v>
      </c>
      <c r="D239" s="48"/>
      <c r="E239" s="20">
        <v>0</v>
      </c>
      <c r="F239" s="14">
        <v>2</v>
      </c>
      <c r="G239" s="49">
        <f t="shared" si="22"/>
        <v>-100</v>
      </c>
      <c r="H239" s="33" t="str">
        <f t="shared" si="23"/>
        <v/>
      </c>
      <c r="I239" s="33">
        <f t="shared" si="24"/>
        <v>6.6856092261407324E-3</v>
      </c>
      <c r="J239" s="20">
        <v>10</v>
      </c>
      <c r="K239" s="14">
        <v>47</v>
      </c>
      <c r="L239" s="49">
        <f t="shared" si="25"/>
        <v>-78.723404255319153</v>
      </c>
      <c r="M239" s="33">
        <f t="shared" si="26"/>
        <v>3.8063772043681987E-3</v>
      </c>
      <c r="N239" s="34">
        <f t="shared" si="27"/>
        <v>1.8938859719463103E-2</v>
      </c>
    </row>
    <row r="240" spans="1:14" hidden="1" outlineLevel="1" x14ac:dyDescent="0.25">
      <c r="A240" s="36"/>
      <c r="B240" s="50" t="s">
        <v>252</v>
      </c>
      <c r="C240" s="42">
        <f t="shared" si="21"/>
        <v>-84.615384615384613</v>
      </c>
      <c r="D240" s="48"/>
      <c r="E240" s="20">
        <v>0</v>
      </c>
      <c r="F240" s="14">
        <v>2</v>
      </c>
      <c r="G240" s="49">
        <f t="shared" si="22"/>
        <v>-100</v>
      </c>
      <c r="H240" s="33" t="str">
        <f t="shared" si="23"/>
        <v/>
      </c>
      <c r="I240" s="33">
        <f t="shared" si="24"/>
        <v>6.6856092261407324E-3</v>
      </c>
      <c r="J240" s="20">
        <v>2</v>
      </c>
      <c r="K240" s="14">
        <v>13</v>
      </c>
      <c r="L240" s="49">
        <f t="shared" si="25"/>
        <v>-84.615384615384613</v>
      </c>
      <c r="M240" s="33">
        <f t="shared" si="26"/>
        <v>7.6127544087363974E-4</v>
      </c>
      <c r="N240" s="34">
        <f t="shared" si="27"/>
        <v>5.2384080075110716E-3</v>
      </c>
    </row>
    <row r="241" spans="1:14" hidden="1" outlineLevel="1" x14ac:dyDescent="0.25">
      <c r="A241" s="36"/>
      <c r="B241" s="50" t="s">
        <v>253</v>
      </c>
      <c r="C241" s="42">
        <f t="shared" si="21"/>
        <v>-100</v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0</v>
      </c>
      <c r="K241" s="14">
        <v>1</v>
      </c>
      <c r="L241" s="49">
        <f t="shared" si="25"/>
        <v>-100</v>
      </c>
      <c r="M241" s="33" t="str">
        <f t="shared" si="26"/>
        <v/>
      </c>
      <c r="N241" s="34">
        <f t="shared" si="27"/>
        <v>4.029544621162363E-4</v>
      </c>
    </row>
    <row r="242" spans="1:14" collapsed="1" x14ac:dyDescent="0.25">
      <c r="A242" s="36" t="s">
        <v>254</v>
      </c>
      <c r="B242" s="1" t="s">
        <v>255</v>
      </c>
      <c r="C242" s="42">
        <f t="shared" si="21"/>
        <v>10.307357963365414</v>
      </c>
      <c r="D242" s="48"/>
      <c r="E242" s="20">
        <v>155</v>
      </c>
      <c r="F242" s="14">
        <v>416</v>
      </c>
      <c r="G242" s="49">
        <f t="shared" si="22"/>
        <v>-62.740384615384613</v>
      </c>
      <c r="H242" s="33">
        <f t="shared" si="23"/>
        <v>0.62829347385488454</v>
      </c>
      <c r="I242" s="33">
        <f t="shared" si="24"/>
        <v>1.3906067190372722</v>
      </c>
      <c r="J242" s="20">
        <v>3553</v>
      </c>
      <c r="K242" s="14">
        <v>3221</v>
      </c>
      <c r="L242" s="49">
        <f t="shared" si="25"/>
        <v>10.307357963365414</v>
      </c>
      <c r="M242" s="33">
        <f t="shared" si="26"/>
        <v>1.3524058207120209</v>
      </c>
      <c r="N242" s="34">
        <f t="shared" si="27"/>
        <v>1.297916322476397</v>
      </c>
    </row>
    <row r="243" spans="1:14" hidden="1" outlineLevel="1" x14ac:dyDescent="0.25">
      <c r="A243" s="36"/>
      <c r="B243" s="50" t="s">
        <v>256</v>
      </c>
      <c r="C243" s="42">
        <f t="shared" si="21"/>
        <v>1.1226944667201284</v>
      </c>
      <c r="D243" s="48"/>
      <c r="E243" s="20">
        <v>50</v>
      </c>
      <c r="F243" s="14">
        <v>144</v>
      </c>
      <c r="G243" s="49">
        <f t="shared" si="22"/>
        <v>-65.277777777777786</v>
      </c>
      <c r="H243" s="33">
        <f t="shared" si="23"/>
        <v>0.20267531414673692</v>
      </c>
      <c r="I243" s="33">
        <f t="shared" si="24"/>
        <v>0.48136386428213268</v>
      </c>
      <c r="J243" s="20">
        <v>1261</v>
      </c>
      <c r="K243" s="14">
        <v>1247</v>
      </c>
      <c r="L243" s="49">
        <f t="shared" si="25"/>
        <v>1.1226944667201284</v>
      </c>
      <c r="M243" s="33">
        <f t="shared" si="26"/>
        <v>0.47998416547082978</v>
      </c>
      <c r="N243" s="34">
        <f t="shared" si="27"/>
        <v>0.50248421425894663</v>
      </c>
    </row>
    <row r="244" spans="1:14" hidden="1" outlineLevel="1" x14ac:dyDescent="0.25">
      <c r="A244" s="36"/>
      <c r="B244" s="50" t="s">
        <v>257</v>
      </c>
      <c r="C244" s="42">
        <f t="shared" si="21"/>
        <v>73.30383480825958</v>
      </c>
      <c r="D244" s="48"/>
      <c r="E244" s="20">
        <v>55</v>
      </c>
      <c r="F244" s="14">
        <v>129</v>
      </c>
      <c r="G244" s="49">
        <f t="shared" si="22"/>
        <v>-57.36434108527132</v>
      </c>
      <c r="H244" s="33">
        <f t="shared" si="23"/>
        <v>0.22294284556141061</v>
      </c>
      <c r="I244" s="33">
        <f t="shared" si="24"/>
        <v>0.43122179508607722</v>
      </c>
      <c r="J244" s="20">
        <v>1175</v>
      </c>
      <c r="K244" s="14">
        <v>678</v>
      </c>
      <c r="L244" s="49">
        <f t="shared" si="25"/>
        <v>73.30383480825958</v>
      </c>
      <c r="M244" s="33">
        <f t="shared" si="26"/>
        <v>0.4472493215132633</v>
      </c>
      <c r="N244" s="34">
        <f t="shared" si="27"/>
        <v>0.27320312531480817</v>
      </c>
    </row>
    <row r="245" spans="1:14" hidden="1" outlineLevel="1" x14ac:dyDescent="0.25">
      <c r="A245" s="36"/>
      <c r="B245" s="50" t="s">
        <v>258</v>
      </c>
      <c r="C245" s="42">
        <f t="shared" si="21"/>
        <v>-23.30188679245283</v>
      </c>
      <c r="D245" s="48"/>
      <c r="E245" s="20">
        <v>34</v>
      </c>
      <c r="F245" s="14">
        <v>123</v>
      </c>
      <c r="G245" s="49">
        <f t="shared" si="22"/>
        <v>-72.357723577235774</v>
      </c>
      <c r="H245" s="33">
        <f t="shared" si="23"/>
        <v>0.13781921361978111</v>
      </c>
      <c r="I245" s="33">
        <f t="shared" si="24"/>
        <v>0.41116496740765501</v>
      </c>
      <c r="J245" s="20">
        <v>813</v>
      </c>
      <c r="K245" s="14">
        <v>1060</v>
      </c>
      <c r="L245" s="49">
        <f t="shared" si="25"/>
        <v>-23.30188679245283</v>
      </c>
      <c r="M245" s="33">
        <f t="shared" si="26"/>
        <v>0.30945846671513455</v>
      </c>
      <c r="N245" s="34">
        <f t="shared" si="27"/>
        <v>0.42713172984321041</v>
      </c>
    </row>
    <row r="246" spans="1:14" hidden="1" outlineLevel="1" x14ac:dyDescent="0.25">
      <c r="A246" s="36"/>
      <c r="B246" s="50" t="s">
        <v>259</v>
      </c>
      <c r="C246" s="42">
        <f t="shared" si="21"/>
        <v>915.78947368421041</v>
      </c>
      <c r="D246" s="48"/>
      <c r="E246" s="20">
        <v>11</v>
      </c>
      <c r="F246" s="14">
        <v>1</v>
      </c>
      <c r="G246" s="49">
        <f t="shared" si="22"/>
        <v>1000</v>
      </c>
      <c r="H246" s="33">
        <f t="shared" si="23"/>
        <v>4.4588569112282123E-2</v>
      </c>
      <c r="I246" s="33">
        <f t="shared" si="24"/>
        <v>3.3428046130703662E-3</v>
      </c>
      <c r="J246" s="20">
        <v>193</v>
      </c>
      <c r="K246" s="14">
        <v>19</v>
      </c>
      <c r="L246" s="49">
        <f t="shared" si="25"/>
        <v>915.78947368421041</v>
      </c>
      <c r="M246" s="33">
        <f t="shared" si="26"/>
        <v>7.3463080044306225E-2</v>
      </c>
      <c r="N246" s="34">
        <f t="shared" si="27"/>
        <v>7.6561347802084892E-3</v>
      </c>
    </row>
    <row r="247" spans="1:14" hidden="1" outlineLevel="1" x14ac:dyDescent="0.25">
      <c r="A247" s="36"/>
      <c r="B247" s="50" t="s">
        <v>260</v>
      </c>
      <c r="C247" s="42">
        <f t="shared" si="21"/>
        <v>-50</v>
      </c>
      <c r="D247" s="48"/>
      <c r="E247" s="20">
        <v>4</v>
      </c>
      <c r="F247" s="14">
        <v>16</v>
      </c>
      <c r="G247" s="49">
        <f t="shared" si="22"/>
        <v>-75</v>
      </c>
      <c r="H247" s="33">
        <f t="shared" si="23"/>
        <v>1.6214025131738957E-2</v>
      </c>
      <c r="I247" s="33">
        <f t="shared" si="24"/>
        <v>5.3484873809125859E-2</v>
      </c>
      <c r="J247" s="20">
        <v>93</v>
      </c>
      <c r="K247" s="14">
        <v>186</v>
      </c>
      <c r="L247" s="49">
        <f t="shared" si="25"/>
        <v>-50</v>
      </c>
      <c r="M247" s="33">
        <f t="shared" si="26"/>
        <v>3.5399308000624241E-2</v>
      </c>
      <c r="N247" s="34">
        <f t="shared" si="27"/>
        <v>7.4949529953619948E-2</v>
      </c>
    </row>
    <row r="248" spans="1:14" hidden="1" outlineLevel="1" x14ac:dyDescent="0.25">
      <c r="A248" s="36"/>
      <c r="B248" s="50" t="s">
        <v>261</v>
      </c>
      <c r="C248" s="42">
        <f t="shared" si="21"/>
        <v>-41.935483870967744</v>
      </c>
      <c r="D248" s="48"/>
      <c r="E248" s="20">
        <v>1</v>
      </c>
      <c r="F248" s="14">
        <v>3</v>
      </c>
      <c r="G248" s="49">
        <f t="shared" si="22"/>
        <v>-66.666666666666657</v>
      </c>
      <c r="H248" s="33">
        <f t="shared" si="23"/>
        <v>4.0535062829347391E-3</v>
      </c>
      <c r="I248" s="33">
        <f t="shared" si="24"/>
        <v>1.0028413839211098E-2</v>
      </c>
      <c r="J248" s="20">
        <v>18</v>
      </c>
      <c r="K248" s="14">
        <v>31</v>
      </c>
      <c r="L248" s="49">
        <f t="shared" si="25"/>
        <v>-41.935483870967744</v>
      </c>
      <c r="M248" s="33">
        <f t="shared" si="26"/>
        <v>6.8514789678627572E-3</v>
      </c>
      <c r="N248" s="34">
        <f t="shared" si="27"/>
        <v>1.2491588325603325E-2</v>
      </c>
    </row>
    <row r="249" spans="1:14" collapsed="1" x14ac:dyDescent="0.25">
      <c r="A249" s="36" t="s">
        <v>262</v>
      </c>
      <c r="B249" s="1" t="s">
        <v>263</v>
      </c>
      <c r="C249" s="42">
        <f t="shared" si="21"/>
        <v>-12.827988338192419</v>
      </c>
      <c r="D249" s="48"/>
      <c r="E249" s="20">
        <v>366</v>
      </c>
      <c r="F249" s="14">
        <v>347</v>
      </c>
      <c r="G249" s="49">
        <f t="shared" si="22"/>
        <v>5.4755043227665707</v>
      </c>
      <c r="H249" s="33">
        <f t="shared" si="23"/>
        <v>1.4835832995541143</v>
      </c>
      <c r="I249" s="33">
        <f t="shared" si="24"/>
        <v>1.159953200735417</v>
      </c>
      <c r="J249" s="20">
        <v>3289</v>
      </c>
      <c r="K249" s="14">
        <v>3773</v>
      </c>
      <c r="L249" s="49">
        <f t="shared" si="25"/>
        <v>-12.827988338192419</v>
      </c>
      <c r="M249" s="33">
        <f t="shared" si="26"/>
        <v>1.2519174625167004</v>
      </c>
      <c r="N249" s="34">
        <f t="shared" si="27"/>
        <v>1.5203471855645594</v>
      </c>
    </row>
    <row r="250" spans="1:14" hidden="1" outlineLevel="1" x14ac:dyDescent="0.25">
      <c r="A250" s="36"/>
      <c r="B250" s="50" t="s">
        <v>264</v>
      </c>
      <c r="C250" s="42">
        <f t="shared" si="21"/>
        <v>-32.226916113458053</v>
      </c>
      <c r="D250" s="48"/>
      <c r="E250" s="20">
        <v>186</v>
      </c>
      <c r="F250" s="14">
        <v>198</v>
      </c>
      <c r="G250" s="49">
        <f t="shared" si="22"/>
        <v>-6.0606060606060606</v>
      </c>
      <c r="H250" s="33">
        <f t="shared" si="23"/>
        <v>0.75395216862586134</v>
      </c>
      <c r="I250" s="33">
        <f t="shared" si="24"/>
        <v>0.66187531338793248</v>
      </c>
      <c r="J250" s="20">
        <v>1123</v>
      </c>
      <c r="K250" s="14">
        <v>1657</v>
      </c>
      <c r="L250" s="49">
        <f t="shared" si="25"/>
        <v>-32.226916113458053</v>
      </c>
      <c r="M250" s="33">
        <f t="shared" si="26"/>
        <v>0.42745616005054871</v>
      </c>
      <c r="N250" s="34">
        <f t="shared" si="27"/>
        <v>0.66769554372660345</v>
      </c>
    </row>
    <row r="251" spans="1:14" hidden="1" outlineLevel="1" x14ac:dyDescent="0.25">
      <c r="A251" s="36"/>
      <c r="B251" s="50" t="s">
        <v>265</v>
      </c>
      <c r="C251" s="42">
        <f t="shared" si="21"/>
        <v>66.492146596858632</v>
      </c>
      <c r="D251" s="48"/>
      <c r="E251" s="20">
        <v>98</v>
      </c>
      <c r="F251" s="14">
        <v>17</v>
      </c>
      <c r="G251" s="49">
        <f t="shared" si="22"/>
        <v>476.47058823529409</v>
      </c>
      <c r="H251" s="33">
        <f t="shared" si="23"/>
        <v>0.39724361572760442</v>
      </c>
      <c r="I251" s="33">
        <f t="shared" si="24"/>
        <v>5.6827678422196229E-2</v>
      </c>
      <c r="J251" s="20">
        <v>636</v>
      </c>
      <c r="K251" s="14">
        <v>382</v>
      </c>
      <c r="L251" s="49">
        <f t="shared" si="25"/>
        <v>66.492146596858632</v>
      </c>
      <c r="M251" s="33">
        <f t="shared" si="26"/>
        <v>0.24208559019781745</v>
      </c>
      <c r="N251" s="34">
        <f t="shared" si="27"/>
        <v>0.15392860452840224</v>
      </c>
    </row>
    <row r="252" spans="1:14" hidden="1" outlineLevel="1" x14ac:dyDescent="0.25">
      <c r="A252" s="36"/>
      <c r="B252" s="50" t="s">
        <v>266</v>
      </c>
      <c r="C252" s="42" t="str">
        <f t="shared" si="21"/>
        <v/>
      </c>
      <c r="D252" s="48"/>
      <c r="E252" s="20">
        <v>56</v>
      </c>
      <c r="F252" s="14">
        <v>0</v>
      </c>
      <c r="G252" s="49" t="str">
        <f t="shared" si="22"/>
        <v/>
      </c>
      <c r="H252" s="33">
        <f t="shared" si="23"/>
        <v>0.22699635184434533</v>
      </c>
      <c r="I252" s="33" t="str">
        <f t="shared" si="24"/>
        <v/>
      </c>
      <c r="J252" s="20">
        <v>592</v>
      </c>
      <c r="K252" s="14">
        <v>0</v>
      </c>
      <c r="L252" s="49" t="str">
        <f t="shared" si="25"/>
        <v/>
      </c>
      <c r="M252" s="33">
        <f t="shared" si="26"/>
        <v>0.22533753049859737</v>
      </c>
      <c r="N252" s="34" t="str">
        <f t="shared" si="27"/>
        <v/>
      </c>
    </row>
    <row r="253" spans="1:14" hidden="1" outlineLevel="1" x14ac:dyDescent="0.25">
      <c r="A253" s="36"/>
      <c r="B253" s="50" t="s">
        <v>267</v>
      </c>
      <c r="C253" s="42">
        <f t="shared" si="21"/>
        <v>-27.500000000000004</v>
      </c>
      <c r="D253" s="48"/>
      <c r="E253" s="20">
        <v>18</v>
      </c>
      <c r="F253" s="14">
        <v>45</v>
      </c>
      <c r="G253" s="49">
        <f t="shared" si="22"/>
        <v>-60</v>
      </c>
      <c r="H253" s="33">
        <f t="shared" si="23"/>
        <v>7.2963113092825299E-2</v>
      </c>
      <c r="I253" s="33">
        <f t="shared" si="24"/>
        <v>0.15042620758816649</v>
      </c>
      <c r="J253" s="20">
        <v>464</v>
      </c>
      <c r="K253" s="14">
        <v>640</v>
      </c>
      <c r="L253" s="49">
        <f t="shared" si="25"/>
        <v>-27.500000000000004</v>
      </c>
      <c r="M253" s="33">
        <f t="shared" si="26"/>
        <v>0.17661590228268442</v>
      </c>
      <c r="N253" s="34">
        <f t="shared" si="27"/>
        <v>0.25789085575439119</v>
      </c>
    </row>
    <row r="254" spans="1:14" hidden="1" outlineLevel="1" x14ac:dyDescent="0.25">
      <c r="A254" s="36"/>
      <c r="B254" s="50" t="s">
        <v>268</v>
      </c>
      <c r="C254" s="42">
        <f t="shared" si="21"/>
        <v>56.000000000000007</v>
      </c>
      <c r="D254" s="48"/>
      <c r="E254" s="20">
        <v>4</v>
      </c>
      <c r="F254" s="14">
        <v>23</v>
      </c>
      <c r="G254" s="49">
        <f t="shared" si="22"/>
        <v>-82.608695652173907</v>
      </c>
      <c r="H254" s="33">
        <f t="shared" si="23"/>
        <v>1.6214025131738957E-2</v>
      </c>
      <c r="I254" s="33">
        <f t="shared" si="24"/>
        <v>7.6884506100618408E-2</v>
      </c>
      <c r="J254" s="20">
        <v>273</v>
      </c>
      <c r="K254" s="14">
        <v>175</v>
      </c>
      <c r="L254" s="49">
        <f t="shared" si="25"/>
        <v>56.000000000000007</v>
      </c>
      <c r="M254" s="33">
        <f t="shared" si="26"/>
        <v>0.10391409767925182</v>
      </c>
      <c r="N254" s="34">
        <f t="shared" si="27"/>
        <v>7.0517030870341335E-2</v>
      </c>
    </row>
    <row r="255" spans="1:14" hidden="1" outlineLevel="1" x14ac:dyDescent="0.25">
      <c r="A255" s="36"/>
      <c r="B255" s="50" t="s">
        <v>269</v>
      </c>
      <c r="C255" s="42">
        <f t="shared" si="21"/>
        <v>-39.473684210526315</v>
      </c>
      <c r="D255" s="48"/>
      <c r="E255" s="20">
        <v>2</v>
      </c>
      <c r="F255" s="14">
        <v>21</v>
      </c>
      <c r="G255" s="49">
        <f t="shared" si="22"/>
        <v>-90.476190476190482</v>
      </c>
      <c r="H255" s="33">
        <f t="shared" si="23"/>
        <v>8.1070125658694783E-3</v>
      </c>
      <c r="I255" s="33">
        <f t="shared" si="24"/>
        <v>7.0198896874477681E-2</v>
      </c>
      <c r="J255" s="20">
        <v>115</v>
      </c>
      <c r="K255" s="14">
        <v>190</v>
      </c>
      <c r="L255" s="49">
        <f t="shared" si="25"/>
        <v>-39.473684210526315</v>
      </c>
      <c r="M255" s="33">
        <f t="shared" si="26"/>
        <v>4.3773337850234288E-2</v>
      </c>
      <c r="N255" s="34">
        <f t="shared" si="27"/>
        <v>7.6561347802084886E-2</v>
      </c>
    </row>
    <row r="256" spans="1:14" hidden="1" outlineLevel="1" x14ac:dyDescent="0.25">
      <c r="A256" s="36"/>
      <c r="B256" s="50" t="s">
        <v>270</v>
      </c>
      <c r="C256" s="42">
        <f t="shared" si="21"/>
        <v>-85.267857142857139</v>
      </c>
      <c r="D256" s="48"/>
      <c r="E256" s="20">
        <v>1</v>
      </c>
      <c r="F256" s="14">
        <v>21</v>
      </c>
      <c r="G256" s="49">
        <f t="shared" si="22"/>
        <v>-95.238095238095227</v>
      </c>
      <c r="H256" s="33">
        <f t="shared" si="23"/>
        <v>4.0535062829347391E-3</v>
      </c>
      <c r="I256" s="33">
        <f t="shared" si="24"/>
        <v>7.0198896874477681E-2</v>
      </c>
      <c r="J256" s="20">
        <v>66</v>
      </c>
      <c r="K256" s="14">
        <v>448</v>
      </c>
      <c r="L256" s="49">
        <f t="shared" si="25"/>
        <v>-85.267857142857139</v>
      </c>
      <c r="M256" s="33">
        <f t="shared" si="26"/>
        <v>2.512208954883011E-2</v>
      </c>
      <c r="N256" s="34">
        <f t="shared" si="27"/>
        <v>0.18052359902807383</v>
      </c>
    </row>
    <row r="257" spans="1:14" hidden="1" outlineLevel="1" x14ac:dyDescent="0.25">
      <c r="A257" s="36"/>
      <c r="B257" s="50" t="s">
        <v>271</v>
      </c>
      <c r="C257" s="42">
        <f t="shared" si="21"/>
        <v>-76.470588235294116</v>
      </c>
      <c r="D257" s="48"/>
      <c r="E257" s="20">
        <v>1</v>
      </c>
      <c r="F257" s="14">
        <v>11</v>
      </c>
      <c r="G257" s="49">
        <f t="shared" si="22"/>
        <v>-90.909090909090907</v>
      </c>
      <c r="H257" s="33">
        <f t="shared" si="23"/>
        <v>4.0535062829347391E-3</v>
      </c>
      <c r="I257" s="33">
        <f t="shared" si="24"/>
        <v>3.6770850743774029E-2</v>
      </c>
      <c r="J257" s="20">
        <v>12</v>
      </c>
      <c r="K257" s="14">
        <v>51</v>
      </c>
      <c r="L257" s="49">
        <f t="shared" si="25"/>
        <v>-76.470588235294116</v>
      </c>
      <c r="M257" s="33">
        <f t="shared" si="26"/>
        <v>4.5676526452418384E-3</v>
      </c>
      <c r="N257" s="34">
        <f t="shared" si="27"/>
        <v>2.0550677567928048E-2</v>
      </c>
    </row>
    <row r="258" spans="1:14" hidden="1" outlineLevel="1" x14ac:dyDescent="0.25">
      <c r="A258" s="36"/>
      <c r="B258" s="50" t="s">
        <v>272</v>
      </c>
      <c r="C258" s="42">
        <f t="shared" si="21"/>
        <v>-98.636363636363626</v>
      </c>
      <c r="D258" s="48"/>
      <c r="E258" s="20">
        <v>0</v>
      </c>
      <c r="F258" s="14">
        <v>8</v>
      </c>
      <c r="G258" s="49">
        <f t="shared" si="22"/>
        <v>-100</v>
      </c>
      <c r="H258" s="33" t="str">
        <f t="shared" si="23"/>
        <v/>
      </c>
      <c r="I258" s="33">
        <f t="shared" si="24"/>
        <v>2.6742436904562929E-2</v>
      </c>
      <c r="J258" s="20">
        <v>3</v>
      </c>
      <c r="K258" s="14">
        <v>220</v>
      </c>
      <c r="L258" s="49">
        <f t="shared" si="25"/>
        <v>-98.636363636363626</v>
      </c>
      <c r="M258" s="33">
        <f t="shared" si="26"/>
        <v>1.1419131613104596E-3</v>
      </c>
      <c r="N258" s="34">
        <f t="shared" si="27"/>
        <v>8.8649981665571975E-2</v>
      </c>
    </row>
    <row r="259" spans="1:14" hidden="1" outlineLevel="1" x14ac:dyDescent="0.25">
      <c r="A259" s="36"/>
      <c r="B259" s="50" t="s">
        <v>273</v>
      </c>
      <c r="C259" s="42">
        <f t="shared" si="21"/>
        <v>-70</v>
      </c>
      <c r="D259" s="48"/>
      <c r="E259" s="20">
        <v>0</v>
      </c>
      <c r="F259" s="14">
        <v>3</v>
      </c>
      <c r="G259" s="49">
        <f t="shared" si="22"/>
        <v>-100</v>
      </c>
      <c r="H259" s="33" t="str">
        <f t="shared" si="23"/>
        <v/>
      </c>
      <c r="I259" s="33">
        <f t="shared" si="24"/>
        <v>1.0028413839211098E-2</v>
      </c>
      <c r="J259" s="20">
        <v>3</v>
      </c>
      <c r="K259" s="14">
        <v>10</v>
      </c>
      <c r="L259" s="49">
        <f t="shared" si="25"/>
        <v>-70</v>
      </c>
      <c r="M259" s="33">
        <f t="shared" si="26"/>
        <v>1.1419131613104596E-3</v>
      </c>
      <c r="N259" s="34">
        <f t="shared" si="27"/>
        <v>4.0295446211623624E-3</v>
      </c>
    </row>
    <row r="260" spans="1:14" hidden="1" outlineLevel="1" x14ac:dyDescent="0.25">
      <c r="A260" s="36"/>
      <c r="B260" s="50" t="s">
        <v>274</v>
      </c>
      <c r="C260" s="42" t="str">
        <f t="shared" si="21"/>
        <v/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2</v>
      </c>
      <c r="K260" s="14">
        <v>0</v>
      </c>
      <c r="L260" s="49" t="str">
        <f t="shared" si="25"/>
        <v/>
      </c>
      <c r="M260" s="33">
        <f t="shared" si="26"/>
        <v>7.6127544087363974E-4</v>
      </c>
      <c r="N260" s="34" t="str">
        <f t="shared" si="27"/>
        <v/>
      </c>
    </row>
    <row r="261" spans="1:14" collapsed="1" x14ac:dyDescent="0.25">
      <c r="A261" s="36" t="s">
        <v>275</v>
      </c>
      <c r="B261" s="1" t="s">
        <v>276</v>
      </c>
      <c r="C261" s="42">
        <f t="shared" si="21"/>
        <v>20.014798372179062</v>
      </c>
      <c r="D261" s="48"/>
      <c r="E261" s="20">
        <v>356</v>
      </c>
      <c r="F261" s="14">
        <v>300</v>
      </c>
      <c r="G261" s="49">
        <f t="shared" si="22"/>
        <v>18.666666666666668</v>
      </c>
      <c r="H261" s="33">
        <f t="shared" si="23"/>
        <v>1.443048236724767</v>
      </c>
      <c r="I261" s="33">
        <f t="shared" si="24"/>
        <v>1.0028413839211099</v>
      </c>
      <c r="J261" s="20">
        <v>3244</v>
      </c>
      <c r="K261" s="14">
        <v>2703</v>
      </c>
      <c r="L261" s="49">
        <f t="shared" si="25"/>
        <v>20.014798372179062</v>
      </c>
      <c r="M261" s="33">
        <f t="shared" si="26"/>
        <v>1.2347887650970435</v>
      </c>
      <c r="N261" s="34">
        <f t="shared" si="27"/>
        <v>1.0891859111001867</v>
      </c>
    </row>
    <row r="262" spans="1:14" hidden="1" outlineLevel="1" x14ac:dyDescent="0.25">
      <c r="A262" s="36"/>
      <c r="B262" s="50" t="s">
        <v>277</v>
      </c>
      <c r="C262" s="42">
        <f t="shared" si="21"/>
        <v>60.698689956331876</v>
      </c>
      <c r="D262" s="48"/>
      <c r="E262" s="20">
        <v>282</v>
      </c>
      <c r="F262" s="14">
        <v>178</v>
      </c>
      <c r="G262" s="49">
        <f t="shared" si="22"/>
        <v>58.426966292134829</v>
      </c>
      <c r="H262" s="33">
        <f t="shared" si="23"/>
        <v>1.1430887717875962</v>
      </c>
      <c r="I262" s="33">
        <f t="shared" si="24"/>
        <v>0.59501922112652517</v>
      </c>
      <c r="J262" s="20">
        <v>2208</v>
      </c>
      <c r="K262" s="14">
        <v>1374</v>
      </c>
      <c r="L262" s="49">
        <f t="shared" si="25"/>
        <v>60.698689956331876</v>
      </c>
      <c r="M262" s="33">
        <f t="shared" si="26"/>
        <v>0.84044808672449833</v>
      </c>
      <c r="N262" s="34">
        <f t="shared" si="27"/>
        <v>0.55365943094770864</v>
      </c>
    </row>
    <row r="263" spans="1:14" hidden="1" outlineLevel="1" x14ac:dyDescent="0.25">
      <c r="A263" s="36"/>
      <c r="B263" s="50" t="s">
        <v>278</v>
      </c>
      <c r="C263" s="42">
        <f t="shared" si="21"/>
        <v>-15.875</v>
      </c>
      <c r="D263" s="48"/>
      <c r="E263" s="20">
        <v>38</v>
      </c>
      <c r="F263" s="14">
        <v>69</v>
      </c>
      <c r="G263" s="49">
        <f t="shared" si="22"/>
        <v>-44.927536231884055</v>
      </c>
      <c r="H263" s="33">
        <f t="shared" si="23"/>
        <v>0.15403323875152006</v>
      </c>
      <c r="I263" s="33">
        <f t="shared" si="24"/>
        <v>0.23065351830185526</v>
      </c>
      <c r="J263" s="20">
        <v>673</v>
      </c>
      <c r="K263" s="14">
        <v>800</v>
      </c>
      <c r="L263" s="49">
        <f t="shared" si="25"/>
        <v>-15.875</v>
      </c>
      <c r="M263" s="33">
        <f t="shared" si="26"/>
        <v>0.25616918585397974</v>
      </c>
      <c r="N263" s="34">
        <f t="shared" si="27"/>
        <v>0.32236356969298902</v>
      </c>
    </row>
    <row r="264" spans="1:14" hidden="1" outlineLevel="1" x14ac:dyDescent="0.25">
      <c r="A264" s="36"/>
      <c r="B264" s="50" t="s">
        <v>279</v>
      </c>
      <c r="C264" s="42">
        <f t="shared" si="21"/>
        <v>105.93220338983052</v>
      </c>
      <c r="D264" s="48"/>
      <c r="E264" s="20">
        <v>34</v>
      </c>
      <c r="F264" s="14">
        <v>29</v>
      </c>
      <c r="G264" s="49">
        <f t="shared" si="22"/>
        <v>17.241379310344829</v>
      </c>
      <c r="H264" s="33">
        <f t="shared" si="23"/>
        <v>0.13781921361978111</v>
      </c>
      <c r="I264" s="33">
        <f t="shared" si="24"/>
        <v>9.6941333779040614E-2</v>
      </c>
      <c r="J264" s="20">
        <v>243</v>
      </c>
      <c r="K264" s="14">
        <v>118</v>
      </c>
      <c r="L264" s="49">
        <f t="shared" si="25"/>
        <v>105.93220338983052</v>
      </c>
      <c r="M264" s="33">
        <f t="shared" si="26"/>
        <v>9.2494966066147224E-2</v>
      </c>
      <c r="N264" s="34">
        <f t="shared" si="27"/>
        <v>4.7548626529715879E-2</v>
      </c>
    </row>
    <row r="265" spans="1:14" hidden="1" outlineLevel="1" x14ac:dyDescent="0.25">
      <c r="A265" s="36"/>
      <c r="B265" s="50" t="s">
        <v>280</v>
      </c>
      <c r="C265" s="42">
        <f t="shared" si="21"/>
        <v>-70.802919708029194</v>
      </c>
      <c r="D265" s="48"/>
      <c r="E265" s="20">
        <v>2</v>
      </c>
      <c r="F265" s="14">
        <v>24</v>
      </c>
      <c r="G265" s="49">
        <f t="shared" si="22"/>
        <v>-91.666666666666657</v>
      </c>
      <c r="H265" s="33">
        <f t="shared" si="23"/>
        <v>8.1070125658694783E-3</v>
      </c>
      <c r="I265" s="33">
        <f t="shared" si="24"/>
        <v>8.0227310713688785E-2</v>
      </c>
      <c r="J265" s="20">
        <v>120</v>
      </c>
      <c r="K265" s="14">
        <v>411</v>
      </c>
      <c r="L265" s="49">
        <f t="shared" si="25"/>
        <v>-70.802919708029194</v>
      </c>
      <c r="M265" s="33">
        <f t="shared" si="26"/>
        <v>4.5676526452418383E-2</v>
      </c>
      <c r="N265" s="34">
        <f t="shared" si="27"/>
        <v>0.16561428392977309</v>
      </c>
    </row>
    <row r="266" spans="1:14" collapsed="1" x14ac:dyDescent="0.25">
      <c r="A266" s="36" t="s">
        <v>281</v>
      </c>
      <c r="B266" s="1" t="s">
        <v>282</v>
      </c>
      <c r="C266" s="42">
        <f t="shared" ref="C266:C329" si="28">IF(K266=0,"",SUM(((J266-K266)/K266)*100))</f>
        <v>-8.5353362922499141</v>
      </c>
      <c r="D266" s="48"/>
      <c r="E266" s="20">
        <v>130</v>
      </c>
      <c r="F266" s="14">
        <v>303</v>
      </c>
      <c r="G266" s="49">
        <f t="shared" ref="G266:G329" si="29">IF(F266=0,"",SUM(((E266-F266)/F266)*100))</f>
        <v>-57.095709570957098</v>
      </c>
      <c r="H266" s="33">
        <f t="shared" ref="H266:H329" si="30">IF(E266=0,"",SUM((E266/CntPeriod)*100))</f>
        <v>0.52695581678151604</v>
      </c>
      <c r="I266" s="33">
        <f t="shared" ref="I266:I329" si="31">IF(F266=0,"",SUM((F266/CntPeriodPrevYear)*100))</f>
        <v>1.0128697977603209</v>
      </c>
      <c r="J266" s="20">
        <v>2679</v>
      </c>
      <c r="K266" s="14">
        <v>2929</v>
      </c>
      <c r="L266" s="49">
        <f t="shared" ref="L266:L329" si="32">IF(K266=0,"",SUM(((J266-K266)/K266)*100))</f>
        <v>-8.5353362922499141</v>
      </c>
      <c r="M266" s="33">
        <f t="shared" ref="M266:M329" si="33">IF(J266=0,"",SUM((J266/CntYearAck)*100))</f>
        <v>1.0197284530502404</v>
      </c>
      <c r="N266" s="34">
        <f t="shared" ref="N266:N329" si="34">IF(K266=0,"",SUM((K266/CntPrevYearAck)*100))</f>
        <v>1.1802536195384561</v>
      </c>
    </row>
    <row r="267" spans="1:14" hidden="1" outlineLevel="1" x14ac:dyDescent="0.25">
      <c r="A267" s="36"/>
      <c r="B267" s="50" t="s">
        <v>283</v>
      </c>
      <c r="C267" s="42">
        <f t="shared" si="28"/>
        <v>-1.0198604401502953</v>
      </c>
      <c r="D267" s="48"/>
      <c r="E267" s="20">
        <v>103</v>
      </c>
      <c r="F267" s="14">
        <v>203</v>
      </c>
      <c r="G267" s="49">
        <f t="shared" si="29"/>
        <v>-49.261083743842363</v>
      </c>
      <c r="H267" s="33">
        <f t="shared" si="30"/>
        <v>0.41751114714227805</v>
      </c>
      <c r="I267" s="33">
        <f t="shared" si="31"/>
        <v>0.67858933645328434</v>
      </c>
      <c r="J267" s="20">
        <v>1844</v>
      </c>
      <c r="K267" s="14">
        <v>1863</v>
      </c>
      <c r="L267" s="49">
        <f t="shared" si="32"/>
        <v>-1.0198604401502953</v>
      </c>
      <c r="M267" s="33">
        <f t="shared" si="33"/>
        <v>0.70189595648549574</v>
      </c>
      <c r="N267" s="34">
        <f t="shared" si="34"/>
        <v>0.75070416292254816</v>
      </c>
    </row>
    <row r="268" spans="1:14" hidden="1" outlineLevel="1" x14ac:dyDescent="0.25">
      <c r="A268" s="36"/>
      <c r="B268" s="50" t="s">
        <v>284</v>
      </c>
      <c r="C268" s="42" t="str">
        <f t="shared" si="28"/>
        <v/>
      </c>
      <c r="D268" s="48"/>
      <c r="E268" s="20">
        <v>11</v>
      </c>
      <c r="F268" s="14">
        <v>0</v>
      </c>
      <c r="G268" s="49" t="str">
        <f t="shared" si="29"/>
        <v/>
      </c>
      <c r="H268" s="33">
        <f t="shared" si="30"/>
        <v>4.4588569112282123E-2</v>
      </c>
      <c r="I268" s="33" t="str">
        <f t="shared" si="31"/>
        <v/>
      </c>
      <c r="J268" s="20">
        <v>422</v>
      </c>
      <c r="K268" s="14">
        <v>0</v>
      </c>
      <c r="L268" s="49" t="str">
        <f t="shared" si="32"/>
        <v/>
      </c>
      <c r="M268" s="33">
        <f t="shared" si="33"/>
        <v>0.16062911802433799</v>
      </c>
      <c r="N268" s="34" t="str">
        <f t="shared" si="34"/>
        <v/>
      </c>
    </row>
    <row r="269" spans="1:14" hidden="1" outlineLevel="1" x14ac:dyDescent="0.25">
      <c r="A269" s="36"/>
      <c r="B269" s="50" t="s">
        <v>285</v>
      </c>
      <c r="C269" s="42">
        <f t="shared" si="28"/>
        <v>-66.630434782608688</v>
      </c>
      <c r="D269" s="48"/>
      <c r="E269" s="20">
        <v>16</v>
      </c>
      <c r="F269" s="14">
        <v>93</v>
      </c>
      <c r="G269" s="49">
        <f t="shared" si="29"/>
        <v>-82.795698924731184</v>
      </c>
      <c r="H269" s="33">
        <f t="shared" si="30"/>
        <v>6.4856100526955826E-2</v>
      </c>
      <c r="I269" s="33">
        <f t="shared" si="31"/>
        <v>0.31088082901554404</v>
      </c>
      <c r="J269" s="20">
        <v>307</v>
      </c>
      <c r="K269" s="14">
        <v>920</v>
      </c>
      <c r="L269" s="49">
        <f t="shared" si="32"/>
        <v>-66.630434782608688</v>
      </c>
      <c r="M269" s="33">
        <f t="shared" si="33"/>
        <v>0.1168557801741037</v>
      </c>
      <c r="N269" s="34">
        <f t="shared" si="34"/>
        <v>0.37071810514693732</v>
      </c>
    </row>
    <row r="270" spans="1:14" hidden="1" outlineLevel="1" x14ac:dyDescent="0.25">
      <c r="A270" s="36"/>
      <c r="B270" s="50" t="s">
        <v>286</v>
      </c>
      <c r="C270" s="42">
        <f t="shared" si="28"/>
        <v>-31.73076923076923</v>
      </c>
      <c r="D270" s="48"/>
      <c r="E270" s="20">
        <v>0</v>
      </c>
      <c r="F270" s="14">
        <v>6</v>
      </c>
      <c r="G270" s="49">
        <f t="shared" si="29"/>
        <v>-100</v>
      </c>
      <c r="H270" s="33" t="str">
        <f t="shared" si="30"/>
        <v/>
      </c>
      <c r="I270" s="33">
        <f t="shared" si="31"/>
        <v>2.0056827678422196E-2</v>
      </c>
      <c r="J270" s="20">
        <v>71</v>
      </c>
      <c r="K270" s="14">
        <v>104</v>
      </c>
      <c r="L270" s="49">
        <f t="shared" si="32"/>
        <v>-31.73076923076923</v>
      </c>
      <c r="M270" s="33">
        <f t="shared" si="33"/>
        <v>2.7025278151014208E-2</v>
      </c>
      <c r="N270" s="34">
        <f t="shared" si="34"/>
        <v>4.1907264060088573E-2</v>
      </c>
    </row>
    <row r="271" spans="1:14" hidden="1" outlineLevel="1" x14ac:dyDescent="0.25">
      <c r="A271" s="36"/>
      <c r="B271" s="50" t="s">
        <v>287</v>
      </c>
      <c r="C271" s="42">
        <f t="shared" si="28"/>
        <v>-16.666666666666664</v>
      </c>
      <c r="D271" s="48"/>
      <c r="E271" s="20">
        <v>0</v>
      </c>
      <c r="F271" s="14">
        <v>1</v>
      </c>
      <c r="G271" s="49">
        <f t="shared" si="29"/>
        <v>-100</v>
      </c>
      <c r="H271" s="33" t="str">
        <f t="shared" si="30"/>
        <v/>
      </c>
      <c r="I271" s="33">
        <f t="shared" si="31"/>
        <v>3.3428046130703662E-3</v>
      </c>
      <c r="J271" s="20">
        <v>35</v>
      </c>
      <c r="K271" s="14">
        <v>42</v>
      </c>
      <c r="L271" s="49">
        <f t="shared" si="32"/>
        <v>-16.666666666666664</v>
      </c>
      <c r="M271" s="33">
        <f t="shared" si="33"/>
        <v>1.3322320215288695E-2</v>
      </c>
      <c r="N271" s="34">
        <f t="shared" si="34"/>
        <v>1.6924087408881922E-2</v>
      </c>
    </row>
    <row r="272" spans="1:14" collapsed="1" x14ac:dyDescent="0.25">
      <c r="A272" s="36" t="s">
        <v>288</v>
      </c>
      <c r="B272" s="1" t="s">
        <v>289</v>
      </c>
      <c r="C272" s="42">
        <f t="shared" si="28"/>
        <v>1.3175829168559745</v>
      </c>
      <c r="D272" s="48"/>
      <c r="E272" s="20">
        <v>233</v>
      </c>
      <c r="F272" s="14">
        <v>232</v>
      </c>
      <c r="G272" s="49">
        <f t="shared" si="29"/>
        <v>0.43103448275862066</v>
      </c>
      <c r="H272" s="33">
        <f t="shared" si="30"/>
        <v>0.94446696392379414</v>
      </c>
      <c r="I272" s="33">
        <f t="shared" si="31"/>
        <v>0.77553067023232491</v>
      </c>
      <c r="J272" s="20">
        <v>2230</v>
      </c>
      <c r="K272" s="14">
        <v>2201</v>
      </c>
      <c r="L272" s="49">
        <f t="shared" si="32"/>
        <v>1.3175829168559745</v>
      </c>
      <c r="M272" s="33">
        <f t="shared" si="33"/>
        <v>0.84882211657410833</v>
      </c>
      <c r="N272" s="34">
        <f t="shared" si="34"/>
        <v>0.88690277111783589</v>
      </c>
    </row>
    <row r="273" spans="1:14" hidden="1" outlineLevel="1" x14ac:dyDescent="0.25">
      <c r="A273" s="36"/>
      <c r="B273" s="50" t="s">
        <v>290</v>
      </c>
      <c r="C273" s="42">
        <f t="shared" si="28"/>
        <v>24.653739612188367</v>
      </c>
      <c r="D273" s="48"/>
      <c r="E273" s="20">
        <v>100</v>
      </c>
      <c r="F273" s="14">
        <v>103</v>
      </c>
      <c r="G273" s="49">
        <f t="shared" si="29"/>
        <v>-2.912621359223301</v>
      </c>
      <c r="H273" s="33">
        <f t="shared" si="30"/>
        <v>0.40535062829347385</v>
      </c>
      <c r="I273" s="33">
        <f t="shared" si="31"/>
        <v>0.34430887514624769</v>
      </c>
      <c r="J273" s="20">
        <v>900</v>
      </c>
      <c r="K273" s="14">
        <v>722</v>
      </c>
      <c r="L273" s="49">
        <f t="shared" si="32"/>
        <v>24.653739612188367</v>
      </c>
      <c r="M273" s="33">
        <f t="shared" si="33"/>
        <v>0.34257394839313787</v>
      </c>
      <c r="N273" s="34">
        <f t="shared" si="34"/>
        <v>0.29093312164792257</v>
      </c>
    </row>
    <row r="274" spans="1:14" hidden="1" outlineLevel="1" x14ac:dyDescent="0.25">
      <c r="A274" s="36"/>
      <c r="B274" s="50" t="s">
        <v>291</v>
      </c>
      <c r="C274" s="42">
        <f t="shared" si="28"/>
        <v>-3.4013605442176873</v>
      </c>
      <c r="D274" s="48"/>
      <c r="E274" s="20">
        <v>48</v>
      </c>
      <c r="F274" s="14">
        <v>68</v>
      </c>
      <c r="G274" s="49">
        <f t="shared" si="29"/>
        <v>-29.411764705882355</v>
      </c>
      <c r="H274" s="33">
        <f t="shared" si="30"/>
        <v>0.19456830158086746</v>
      </c>
      <c r="I274" s="33">
        <f t="shared" si="31"/>
        <v>0.22731071368878492</v>
      </c>
      <c r="J274" s="20">
        <v>568</v>
      </c>
      <c r="K274" s="14">
        <v>588</v>
      </c>
      <c r="L274" s="49">
        <f t="shared" si="32"/>
        <v>-3.4013605442176873</v>
      </c>
      <c r="M274" s="33">
        <f t="shared" si="33"/>
        <v>0.21620222520811366</v>
      </c>
      <c r="N274" s="34">
        <f t="shared" si="34"/>
        <v>0.23693722372434689</v>
      </c>
    </row>
    <row r="275" spans="1:14" hidden="1" outlineLevel="1" x14ac:dyDescent="0.25">
      <c r="A275" s="36"/>
      <c r="B275" s="50" t="s">
        <v>292</v>
      </c>
      <c r="C275" s="42">
        <f t="shared" si="28"/>
        <v>-28.631284916201118</v>
      </c>
      <c r="D275" s="48"/>
      <c r="E275" s="20">
        <v>40</v>
      </c>
      <c r="F275" s="14">
        <v>45</v>
      </c>
      <c r="G275" s="49">
        <f t="shared" si="29"/>
        <v>-11.111111111111111</v>
      </c>
      <c r="H275" s="33">
        <f t="shared" si="30"/>
        <v>0.16214025131738954</v>
      </c>
      <c r="I275" s="33">
        <f t="shared" si="31"/>
        <v>0.15042620758816649</v>
      </c>
      <c r="J275" s="20">
        <v>511</v>
      </c>
      <c r="K275" s="14">
        <v>716</v>
      </c>
      <c r="L275" s="49">
        <f t="shared" si="32"/>
        <v>-28.631284916201118</v>
      </c>
      <c r="M275" s="33">
        <f t="shared" si="33"/>
        <v>0.19450587514321496</v>
      </c>
      <c r="N275" s="34">
        <f t="shared" si="34"/>
        <v>0.28851539487522515</v>
      </c>
    </row>
    <row r="276" spans="1:14" hidden="1" outlineLevel="1" x14ac:dyDescent="0.25">
      <c r="A276" s="36"/>
      <c r="B276" s="50" t="s">
        <v>293</v>
      </c>
      <c r="C276" s="42">
        <f t="shared" si="28"/>
        <v>43.428571428571431</v>
      </c>
      <c r="D276" s="48"/>
      <c r="E276" s="20">
        <v>45</v>
      </c>
      <c r="F276" s="14">
        <v>16</v>
      </c>
      <c r="G276" s="49">
        <f t="shared" si="29"/>
        <v>181.25</v>
      </c>
      <c r="H276" s="33">
        <f t="shared" si="30"/>
        <v>0.18240778273206323</v>
      </c>
      <c r="I276" s="33">
        <f t="shared" si="31"/>
        <v>5.3484873809125859E-2</v>
      </c>
      <c r="J276" s="20">
        <v>251</v>
      </c>
      <c r="K276" s="14">
        <v>175</v>
      </c>
      <c r="L276" s="49">
        <f t="shared" si="32"/>
        <v>43.428571428571431</v>
      </c>
      <c r="M276" s="33">
        <f t="shared" si="33"/>
        <v>9.5540067829641792E-2</v>
      </c>
      <c r="N276" s="34">
        <f t="shared" si="34"/>
        <v>7.0517030870341335E-2</v>
      </c>
    </row>
    <row r="277" spans="1:14" collapsed="1" x14ac:dyDescent="0.25">
      <c r="A277" s="36" t="s">
        <v>294</v>
      </c>
      <c r="B277" s="1" t="s">
        <v>295</v>
      </c>
      <c r="C277" s="42">
        <f t="shared" si="28"/>
        <v>5.241935483870968</v>
      </c>
      <c r="D277" s="48"/>
      <c r="E277" s="20">
        <v>230</v>
      </c>
      <c r="F277" s="14">
        <v>268</v>
      </c>
      <c r="G277" s="49">
        <f t="shared" si="29"/>
        <v>-14.17910447761194</v>
      </c>
      <c r="H277" s="33">
        <f t="shared" si="30"/>
        <v>0.93230644507498983</v>
      </c>
      <c r="I277" s="33">
        <f t="shared" si="31"/>
        <v>0.89587163630285815</v>
      </c>
      <c r="J277" s="20">
        <v>2088</v>
      </c>
      <c r="K277" s="14">
        <v>1984</v>
      </c>
      <c r="L277" s="49">
        <f t="shared" si="32"/>
        <v>5.241935483870968</v>
      </c>
      <c r="M277" s="33">
        <f t="shared" si="33"/>
        <v>0.79477156027207974</v>
      </c>
      <c r="N277" s="34">
        <f t="shared" si="34"/>
        <v>0.79946165283861281</v>
      </c>
    </row>
    <row r="278" spans="1:14" hidden="1" outlineLevel="1" x14ac:dyDescent="0.25">
      <c r="A278" s="36"/>
      <c r="B278" s="50" t="s">
        <v>296</v>
      </c>
      <c r="C278" s="42">
        <f t="shared" si="28"/>
        <v>-13.808463251670378</v>
      </c>
      <c r="D278" s="48"/>
      <c r="E278" s="20">
        <v>116</v>
      </c>
      <c r="F278" s="14">
        <v>169</v>
      </c>
      <c r="G278" s="49">
        <f t="shared" si="29"/>
        <v>-31.360946745562128</v>
      </c>
      <c r="H278" s="33">
        <f t="shared" si="30"/>
        <v>0.47020672882042969</v>
      </c>
      <c r="I278" s="33">
        <f t="shared" si="31"/>
        <v>0.5649339796088918</v>
      </c>
      <c r="J278" s="20">
        <v>1161</v>
      </c>
      <c r="K278" s="14">
        <v>1347</v>
      </c>
      <c r="L278" s="49">
        <f t="shared" si="32"/>
        <v>-13.808463251670378</v>
      </c>
      <c r="M278" s="33">
        <f t="shared" si="33"/>
        <v>0.4419203934271479</v>
      </c>
      <c r="N278" s="34">
        <f t="shared" si="34"/>
        <v>0.54277966047057025</v>
      </c>
    </row>
    <row r="279" spans="1:14" hidden="1" outlineLevel="1" x14ac:dyDescent="0.25">
      <c r="A279" s="36"/>
      <c r="B279" s="50" t="s">
        <v>297</v>
      </c>
      <c r="C279" s="42">
        <f t="shared" si="28"/>
        <v>53.619302949061662</v>
      </c>
      <c r="D279" s="48"/>
      <c r="E279" s="20">
        <v>74</v>
      </c>
      <c r="F279" s="14">
        <v>66</v>
      </c>
      <c r="G279" s="49">
        <f t="shared" si="29"/>
        <v>12.121212121212121</v>
      </c>
      <c r="H279" s="33">
        <f t="shared" si="30"/>
        <v>0.29995946493717063</v>
      </c>
      <c r="I279" s="33">
        <f t="shared" si="31"/>
        <v>0.22062510446264416</v>
      </c>
      <c r="J279" s="20">
        <v>573</v>
      </c>
      <c r="K279" s="14">
        <v>373</v>
      </c>
      <c r="L279" s="49">
        <f t="shared" si="32"/>
        <v>53.619302949061662</v>
      </c>
      <c r="M279" s="33">
        <f t="shared" si="33"/>
        <v>0.21810541381029777</v>
      </c>
      <c r="N279" s="34">
        <f t="shared" si="34"/>
        <v>0.15030201436935614</v>
      </c>
    </row>
    <row r="280" spans="1:14" hidden="1" outlineLevel="1" x14ac:dyDescent="0.25">
      <c r="A280" s="36"/>
      <c r="B280" s="50" t="s">
        <v>298</v>
      </c>
      <c r="C280" s="42">
        <f t="shared" si="28"/>
        <v>34.090909090909086</v>
      </c>
      <c r="D280" s="48"/>
      <c r="E280" s="20">
        <v>40</v>
      </c>
      <c r="F280" s="14">
        <v>33</v>
      </c>
      <c r="G280" s="49">
        <f t="shared" si="29"/>
        <v>21.212121212121211</v>
      </c>
      <c r="H280" s="33">
        <f t="shared" si="30"/>
        <v>0.16214025131738954</v>
      </c>
      <c r="I280" s="33">
        <f t="shared" si="31"/>
        <v>0.11031255223132208</v>
      </c>
      <c r="J280" s="20">
        <v>354</v>
      </c>
      <c r="K280" s="14">
        <v>264</v>
      </c>
      <c r="L280" s="49">
        <f t="shared" si="32"/>
        <v>34.090909090909086</v>
      </c>
      <c r="M280" s="33">
        <f t="shared" si="33"/>
        <v>0.13474575303463421</v>
      </c>
      <c r="N280" s="34">
        <f t="shared" si="34"/>
        <v>0.10637997799868637</v>
      </c>
    </row>
    <row r="281" spans="1:14" collapsed="1" x14ac:dyDescent="0.25">
      <c r="A281" s="36" t="s">
        <v>299</v>
      </c>
      <c r="B281" s="1" t="s">
        <v>300</v>
      </c>
      <c r="C281" s="42">
        <f t="shared" si="28"/>
        <v>9.0112640801001245</v>
      </c>
      <c r="D281" s="48"/>
      <c r="E281" s="20">
        <v>153</v>
      </c>
      <c r="F281" s="14">
        <v>183</v>
      </c>
      <c r="G281" s="49">
        <f t="shared" si="29"/>
        <v>-16.393442622950818</v>
      </c>
      <c r="H281" s="33">
        <f t="shared" si="30"/>
        <v>0.620186461289015</v>
      </c>
      <c r="I281" s="33">
        <f t="shared" si="31"/>
        <v>0.61173324419187691</v>
      </c>
      <c r="J281" s="20">
        <v>1742</v>
      </c>
      <c r="K281" s="14">
        <v>1598</v>
      </c>
      <c r="L281" s="49">
        <f t="shared" si="32"/>
        <v>9.0112640801001245</v>
      </c>
      <c r="M281" s="33">
        <f t="shared" si="33"/>
        <v>0.66307090900094023</v>
      </c>
      <c r="N281" s="34">
        <f t="shared" si="34"/>
        <v>0.64392123046174554</v>
      </c>
    </row>
    <row r="282" spans="1:14" hidden="1" outlineLevel="1" x14ac:dyDescent="0.25">
      <c r="A282" s="36"/>
      <c r="B282" s="50" t="s">
        <v>301</v>
      </c>
      <c r="C282" s="42">
        <f t="shared" si="28"/>
        <v>2.4844720496894408</v>
      </c>
      <c r="D282" s="48"/>
      <c r="E282" s="20">
        <v>55</v>
      </c>
      <c r="F282" s="14">
        <v>92</v>
      </c>
      <c r="G282" s="49">
        <f t="shared" si="29"/>
        <v>-40.217391304347828</v>
      </c>
      <c r="H282" s="33">
        <f t="shared" si="30"/>
        <v>0.22294284556141061</v>
      </c>
      <c r="I282" s="33">
        <f t="shared" si="31"/>
        <v>0.30753802440247363</v>
      </c>
      <c r="J282" s="20">
        <v>660</v>
      </c>
      <c r="K282" s="14">
        <v>644</v>
      </c>
      <c r="L282" s="49">
        <f t="shared" si="32"/>
        <v>2.4844720496894408</v>
      </c>
      <c r="M282" s="33">
        <f t="shared" si="33"/>
        <v>0.25122089548830107</v>
      </c>
      <c r="N282" s="34">
        <f t="shared" si="34"/>
        <v>0.25950267360285612</v>
      </c>
    </row>
    <row r="283" spans="1:14" hidden="1" outlineLevel="1" x14ac:dyDescent="0.25">
      <c r="A283" s="36"/>
      <c r="B283" s="50" t="s">
        <v>302</v>
      </c>
      <c r="C283" s="42">
        <f t="shared" si="28"/>
        <v>131.20300751879699</v>
      </c>
      <c r="D283" s="48"/>
      <c r="E283" s="20">
        <v>75</v>
      </c>
      <c r="F283" s="14">
        <v>20</v>
      </c>
      <c r="G283" s="49">
        <f t="shared" si="29"/>
        <v>275</v>
      </c>
      <c r="H283" s="33">
        <f t="shared" si="30"/>
        <v>0.30401297122010534</v>
      </c>
      <c r="I283" s="33">
        <f t="shared" si="31"/>
        <v>6.6856092261407332E-2</v>
      </c>
      <c r="J283" s="20">
        <v>615</v>
      </c>
      <c r="K283" s="14">
        <v>266</v>
      </c>
      <c r="L283" s="49">
        <f t="shared" si="32"/>
        <v>131.20300751879699</v>
      </c>
      <c r="M283" s="33">
        <f t="shared" si="33"/>
        <v>0.2340921980686442</v>
      </c>
      <c r="N283" s="34">
        <f t="shared" si="34"/>
        <v>0.10718588692291883</v>
      </c>
    </row>
    <row r="284" spans="1:14" hidden="1" outlineLevel="1" x14ac:dyDescent="0.25">
      <c r="A284" s="36"/>
      <c r="B284" s="50" t="s">
        <v>303</v>
      </c>
      <c r="C284" s="42">
        <f t="shared" si="28"/>
        <v>-9.8412698412698418</v>
      </c>
      <c r="D284" s="48"/>
      <c r="E284" s="20">
        <v>15</v>
      </c>
      <c r="F284" s="14">
        <v>34</v>
      </c>
      <c r="G284" s="49">
        <f t="shared" si="29"/>
        <v>-55.882352941176471</v>
      </c>
      <c r="H284" s="33">
        <f t="shared" si="30"/>
        <v>6.0802594244021083E-2</v>
      </c>
      <c r="I284" s="33">
        <f t="shared" si="31"/>
        <v>0.11365535684439246</v>
      </c>
      <c r="J284" s="20">
        <v>284</v>
      </c>
      <c r="K284" s="14">
        <v>315</v>
      </c>
      <c r="L284" s="49">
        <f t="shared" si="32"/>
        <v>-9.8412698412698418</v>
      </c>
      <c r="M284" s="33">
        <f t="shared" si="33"/>
        <v>0.10810111260405683</v>
      </c>
      <c r="N284" s="34">
        <f t="shared" si="34"/>
        <v>0.12693065556661443</v>
      </c>
    </row>
    <row r="285" spans="1:14" hidden="1" outlineLevel="1" x14ac:dyDescent="0.25">
      <c r="A285" s="36"/>
      <c r="B285" s="50" t="s">
        <v>304</v>
      </c>
      <c r="C285" s="42">
        <f t="shared" si="28"/>
        <v>-34.682080924855491</v>
      </c>
      <c r="D285" s="48"/>
      <c r="E285" s="20">
        <v>8</v>
      </c>
      <c r="F285" s="14">
        <v>13</v>
      </c>
      <c r="G285" s="49">
        <f t="shared" si="29"/>
        <v>-38.461538461538467</v>
      </c>
      <c r="H285" s="33">
        <f t="shared" si="30"/>
        <v>3.2428050263477913E-2</v>
      </c>
      <c r="I285" s="33">
        <f t="shared" si="31"/>
        <v>4.3456459969914756E-2</v>
      </c>
      <c r="J285" s="20">
        <v>113</v>
      </c>
      <c r="K285" s="14">
        <v>173</v>
      </c>
      <c r="L285" s="49">
        <f t="shared" si="32"/>
        <v>-34.682080924855491</v>
      </c>
      <c r="M285" s="33">
        <f t="shared" si="33"/>
        <v>4.3012062409360639E-2</v>
      </c>
      <c r="N285" s="34">
        <f t="shared" si="34"/>
        <v>6.9711121946108873E-2</v>
      </c>
    </row>
    <row r="286" spans="1:14" hidden="1" outlineLevel="1" x14ac:dyDescent="0.25">
      <c r="A286" s="36"/>
      <c r="B286" s="50" t="s">
        <v>305</v>
      </c>
      <c r="C286" s="42">
        <f t="shared" si="28"/>
        <v>-71.544715447154474</v>
      </c>
      <c r="D286" s="48"/>
      <c r="E286" s="20">
        <v>0</v>
      </c>
      <c r="F286" s="14">
        <v>17</v>
      </c>
      <c r="G286" s="49">
        <f t="shared" si="29"/>
        <v>-100</v>
      </c>
      <c r="H286" s="33" t="str">
        <f t="shared" si="30"/>
        <v/>
      </c>
      <c r="I286" s="33">
        <f t="shared" si="31"/>
        <v>5.6827678422196229E-2</v>
      </c>
      <c r="J286" s="20">
        <v>35</v>
      </c>
      <c r="K286" s="14">
        <v>123</v>
      </c>
      <c r="L286" s="49">
        <f t="shared" si="32"/>
        <v>-71.544715447154474</v>
      </c>
      <c r="M286" s="33">
        <f t="shared" si="33"/>
        <v>1.3322320215288695E-2</v>
      </c>
      <c r="N286" s="34">
        <f t="shared" si="34"/>
        <v>4.9563398840297056E-2</v>
      </c>
    </row>
    <row r="287" spans="1:14" hidden="1" outlineLevel="1" x14ac:dyDescent="0.25">
      <c r="A287" s="36"/>
      <c r="B287" s="50" t="s">
        <v>306</v>
      </c>
      <c r="C287" s="42">
        <f t="shared" si="28"/>
        <v>-54.54545454545454</v>
      </c>
      <c r="D287" s="48"/>
      <c r="E287" s="20">
        <v>0</v>
      </c>
      <c r="F287" s="14">
        <v>7</v>
      </c>
      <c r="G287" s="49">
        <f t="shared" si="29"/>
        <v>-100</v>
      </c>
      <c r="H287" s="33" t="str">
        <f t="shared" si="30"/>
        <v/>
      </c>
      <c r="I287" s="33">
        <f t="shared" si="31"/>
        <v>2.3399632291492563E-2</v>
      </c>
      <c r="J287" s="20">
        <v>35</v>
      </c>
      <c r="K287" s="14">
        <v>77</v>
      </c>
      <c r="L287" s="49">
        <f t="shared" si="32"/>
        <v>-54.54545454545454</v>
      </c>
      <c r="M287" s="33">
        <f t="shared" si="33"/>
        <v>1.3322320215288695E-2</v>
      </c>
      <c r="N287" s="34">
        <f t="shared" si="34"/>
        <v>3.1027493582950191E-2</v>
      </c>
    </row>
    <row r="288" spans="1:14" collapsed="1" x14ac:dyDescent="0.25">
      <c r="A288" s="36" t="s">
        <v>307</v>
      </c>
      <c r="B288" s="1" t="s">
        <v>308</v>
      </c>
      <c r="C288" s="42">
        <f t="shared" si="28"/>
        <v>38.204225352112672</v>
      </c>
      <c r="D288" s="48"/>
      <c r="E288" s="20">
        <v>255</v>
      </c>
      <c r="F288" s="14">
        <v>120</v>
      </c>
      <c r="G288" s="49">
        <f t="shared" si="29"/>
        <v>112.5</v>
      </c>
      <c r="H288" s="33">
        <f t="shared" si="30"/>
        <v>1.0336441021483584</v>
      </c>
      <c r="I288" s="33">
        <f t="shared" si="31"/>
        <v>0.40113655356844391</v>
      </c>
      <c r="J288" s="20">
        <v>1570</v>
      </c>
      <c r="K288" s="14">
        <v>1136</v>
      </c>
      <c r="L288" s="49">
        <f t="shared" si="32"/>
        <v>38.204225352112672</v>
      </c>
      <c r="M288" s="33">
        <f t="shared" si="33"/>
        <v>0.59760122108580715</v>
      </c>
      <c r="N288" s="34">
        <f t="shared" si="34"/>
        <v>0.45775626896404442</v>
      </c>
    </row>
    <row r="289" spans="1:14" hidden="1" outlineLevel="1" x14ac:dyDescent="0.25">
      <c r="A289" s="36"/>
      <c r="B289" s="50">
        <v>911</v>
      </c>
      <c r="C289" s="42">
        <f t="shared" si="28"/>
        <v>53.875968992248055</v>
      </c>
      <c r="D289" s="48"/>
      <c r="E289" s="20">
        <v>24</v>
      </c>
      <c r="F289" s="14">
        <v>29</v>
      </c>
      <c r="G289" s="49">
        <f t="shared" si="29"/>
        <v>-17.241379310344829</v>
      </c>
      <c r="H289" s="33">
        <f t="shared" si="30"/>
        <v>9.7284150790433732E-2</v>
      </c>
      <c r="I289" s="33">
        <f t="shared" si="31"/>
        <v>9.6941333779040614E-2</v>
      </c>
      <c r="J289" s="20">
        <v>397</v>
      </c>
      <c r="K289" s="14">
        <v>258</v>
      </c>
      <c r="L289" s="49">
        <f t="shared" si="32"/>
        <v>53.875968992248055</v>
      </c>
      <c r="M289" s="33">
        <f t="shared" si="33"/>
        <v>0.15111317501341748</v>
      </c>
      <c r="N289" s="34">
        <f t="shared" si="34"/>
        <v>0.10396225122598896</v>
      </c>
    </row>
    <row r="290" spans="1:14" hidden="1" outlineLevel="1" x14ac:dyDescent="0.25">
      <c r="A290" s="36"/>
      <c r="B290" s="50" t="s">
        <v>309</v>
      </c>
      <c r="C290" s="42">
        <f t="shared" si="28"/>
        <v>-4.6831955922865012</v>
      </c>
      <c r="D290" s="48"/>
      <c r="E290" s="20">
        <v>25</v>
      </c>
      <c r="F290" s="14">
        <v>46</v>
      </c>
      <c r="G290" s="49">
        <f t="shared" si="29"/>
        <v>-45.652173913043477</v>
      </c>
      <c r="H290" s="33">
        <f t="shared" si="30"/>
        <v>0.10133765707336846</v>
      </c>
      <c r="I290" s="33">
        <f t="shared" si="31"/>
        <v>0.15376901220123682</v>
      </c>
      <c r="J290" s="20">
        <v>346</v>
      </c>
      <c r="K290" s="14">
        <v>363</v>
      </c>
      <c r="L290" s="49">
        <f t="shared" si="32"/>
        <v>-4.6831955922865012</v>
      </c>
      <c r="M290" s="33">
        <f t="shared" si="33"/>
        <v>0.13170065127113967</v>
      </c>
      <c r="N290" s="34">
        <f t="shared" si="34"/>
        <v>0.14627246974819375</v>
      </c>
    </row>
    <row r="291" spans="1:14" hidden="1" outlineLevel="1" x14ac:dyDescent="0.25">
      <c r="A291" s="36"/>
      <c r="B291" s="50" t="s">
        <v>310</v>
      </c>
      <c r="C291" s="42">
        <f t="shared" si="28"/>
        <v>91.573033707865164</v>
      </c>
      <c r="D291" s="48"/>
      <c r="E291" s="20">
        <v>122</v>
      </c>
      <c r="F291" s="14">
        <v>7</v>
      </c>
      <c r="G291" s="49">
        <f t="shared" si="29"/>
        <v>1642.8571428571427</v>
      </c>
      <c r="H291" s="33">
        <f t="shared" si="30"/>
        <v>0.49452776651803809</v>
      </c>
      <c r="I291" s="33">
        <f t="shared" si="31"/>
        <v>2.3399632291492563E-2</v>
      </c>
      <c r="J291" s="20">
        <v>341</v>
      </c>
      <c r="K291" s="14">
        <v>178</v>
      </c>
      <c r="L291" s="49">
        <f t="shared" si="32"/>
        <v>91.573033707865164</v>
      </c>
      <c r="M291" s="33">
        <f t="shared" si="33"/>
        <v>0.12979746266895556</v>
      </c>
      <c r="N291" s="34">
        <f t="shared" si="34"/>
        <v>7.1725894256690056E-2</v>
      </c>
    </row>
    <row r="292" spans="1:14" hidden="1" outlineLevel="1" x14ac:dyDescent="0.25">
      <c r="A292" s="36"/>
      <c r="B292" s="50" t="s">
        <v>311</v>
      </c>
      <c r="C292" s="42">
        <f t="shared" si="28"/>
        <v>39.035087719298247</v>
      </c>
      <c r="D292" s="48"/>
      <c r="E292" s="20">
        <v>61</v>
      </c>
      <c r="F292" s="14">
        <v>28</v>
      </c>
      <c r="G292" s="49">
        <f t="shared" si="29"/>
        <v>117.85714285714286</v>
      </c>
      <c r="H292" s="33">
        <f t="shared" si="30"/>
        <v>0.24726388325901905</v>
      </c>
      <c r="I292" s="33">
        <f t="shared" si="31"/>
        <v>9.3598529165970251E-2</v>
      </c>
      <c r="J292" s="20">
        <v>317</v>
      </c>
      <c r="K292" s="14">
        <v>228</v>
      </c>
      <c r="L292" s="49">
        <f t="shared" si="32"/>
        <v>39.035087719298247</v>
      </c>
      <c r="M292" s="33">
        <f t="shared" si="33"/>
        <v>0.12066215737847188</v>
      </c>
      <c r="N292" s="34">
        <f t="shared" si="34"/>
        <v>9.1873617362501867E-2</v>
      </c>
    </row>
    <row r="293" spans="1:14" hidden="1" outlineLevel="1" x14ac:dyDescent="0.25">
      <c r="A293" s="36"/>
      <c r="B293" s="50">
        <v>718</v>
      </c>
      <c r="C293" s="42">
        <f t="shared" si="28"/>
        <v>56.481481481481474</v>
      </c>
      <c r="D293" s="48"/>
      <c r="E293" s="20">
        <v>23</v>
      </c>
      <c r="F293" s="14">
        <v>10</v>
      </c>
      <c r="G293" s="49">
        <f t="shared" si="29"/>
        <v>130</v>
      </c>
      <c r="H293" s="33">
        <f t="shared" si="30"/>
        <v>9.3230644507498989E-2</v>
      </c>
      <c r="I293" s="33">
        <f t="shared" si="31"/>
        <v>3.3428046130703666E-2</v>
      </c>
      <c r="J293" s="20">
        <v>169</v>
      </c>
      <c r="K293" s="14">
        <v>108</v>
      </c>
      <c r="L293" s="49">
        <f t="shared" si="32"/>
        <v>56.481481481481474</v>
      </c>
      <c r="M293" s="33">
        <f t="shared" si="33"/>
        <v>6.4327774753822564E-2</v>
      </c>
      <c r="N293" s="34">
        <f t="shared" si="34"/>
        <v>4.3519081908553511E-2</v>
      </c>
    </row>
    <row r="294" spans="1:14" hidden="1" outlineLevel="1" x14ac:dyDescent="0.25">
      <c r="A294" s="36"/>
      <c r="B294" s="50" t="s">
        <v>312</v>
      </c>
      <c r="C294" s="42">
        <f t="shared" si="28"/>
        <v>-100</v>
      </c>
      <c r="D294" s="48"/>
      <c r="E294" s="20">
        <v>0</v>
      </c>
      <c r="F294" s="14">
        <v>0</v>
      </c>
      <c r="G294" s="49" t="str">
        <f t="shared" si="29"/>
        <v/>
      </c>
      <c r="H294" s="33" t="str">
        <f t="shared" si="30"/>
        <v/>
      </c>
      <c r="I294" s="33" t="str">
        <f t="shared" si="31"/>
        <v/>
      </c>
      <c r="J294" s="20">
        <v>0</v>
      </c>
      <c r="K294" s="14">
        <v>1</v>
      </c>
      <c r="L294" s="49">
        <f t="shared" si="32"/>
        <v>-100</v>
      </c>
      <c r="M294" s="33" t="str">
        <f t="shared" si="33"/>
        <v/>
      </c>
      <c r="N294" s="34">
        <f t="shared" si="34"/>
        <v>4.029544621162363E-4</v>
      </c>
    </row>
    <row r="295" spans="1:14" collapsed="1" x14ac:dyDescent="0.25">
      <c r="A295" s="36" t="s">
        <v>313</v>
      </c>
      <c r="B295" s="1" t="s">
        <v>314</v>
      </c>
      <c r="C295" s="42">
        <f t="shared" si="28"/>
        <v>14.417177914110429</v>
      </c>
      <c r="D295" s="48"/>
      <c r="E295" s="20">
        <v>144</v>
      </c>
      <c r="F295" s="14">
        <v>131</v>
      </c>
      <c r="G295" s="49">
        <f t="shared" si="29"/>
        <v>9.9236641221374047</v>
      </c>
      <c r="H295" s="33">
        <f t="shared" si="30"/>
        <v>0.58370490474260239</v>
      </c>
      <c r="I295" s="33">
        <f t="shared" si="31"/>
        <v>0.43790740431221797</v>
      </c>
      <c r="J295" s="20">
        <v>1119</v>
      </c>
      <c r="K295" s="14">
        <v>978</v>
      </c>
      <c r="L295" s="49">
        <f t="shared" si="32"/>
        <v>14.417177914110429</v>
      </c>
      <c r="M295" s="33">
        <f t="shared" si="33"/>
        <v>0.42593360916880141</v>
      </c>
      <c r="N295" s="34">
        <f t="shared" si="34"/>
        <v>0.39408946394967903</v>
      </c>
    </row>
    <row r="296" spans="1:14" hidden="1" outlineLevel="1" x14ac:dyDescent="0.25">
      <c r="A296" s="36"/>
      <c r="B296" s="50" t="s">
        <v>315</v>
      </c>
      <c r="C296" s="42">
        <f t="shared" si="28"/>
        <v>26.838235294117645</v>
      </c>
      <c r="D296" s="48"/>
      <c r="E296" s="20">
        <v>86</v>
      </c>
      <c r="F296" s="14">
        <v>81</v>
      </c>
      <c r="G296" s="49">
        <f t="shared" si="29"/>
        <v>6.1728395061728394</v>
      </c>
      <c r="H296" s="33">
        <f t="shared" si="30"/>
        <v>0.34860154033238749</v>
      </c>
      <c r="I296" s="33">
        <f t="shared" si="31"/>
        <v>0.27076717365869962</v>
      </c>
      <c r="J296" s="20">
        <v>690</v>
      </c>
      <c r="K296" s="14">
        <v>544</v>
      </c>
      <c r="L296" s="49">
        <f t="shared" si="32"/>
        <v>26.838235294117645</v>
      </c>
      <c r="M296" s="33">
        <f t="shared" si="33"/>
        <v>0.26264002710140566</v>
      </c>
      <c r="N296" s="34">
        <f t="shared" si="34"/>
        <v>0.21920722739123252</v>
      </c>
    </row>
    <row r="297" spans="1:14" hidden="1" outlineLevel="1" x14ac:dyDescent="0.25">
      <c r="A297" s="36"/>
      <c r="B297" s="50" t="s">
        <v>316</v>
      </c>
      <c r="C297" s="42">
        <f t="shared" si="28"/>
        <v>-1.5075376884422109</v>
      </c>
      <c r="D297" s="48"/>
      <c r="E297" s="20">
        <v>27</v>
      </c>
      <c r="F297" s="14">
        <v>21</v>
      </c>
      <c r="G297" s="49">
        <f t="shared" si="29"/>
        <v>28.571428571428569</v>
      </c>
      <c r="H297" s="33">
        <f t="shared" si="30"/>
        <v>0.10944466963923793</v>
      </c>
      <c r="I297" s="33">
        <f t="shared" si="31"/>
        <v>7.0198896874477681E-2</v>
      </c>
      <c r="J297" s="20">
        <v>196</v>
      </c>
      <c r="K297" s="14">
        <v>199</v>
      </c>
      <c r="L297" s="49">
        <f t="shared" si="32"/>
        <v>-1.5075376884422109</v>
      </c>
      <c r="M297" s="33">
        <f t="shared" si="33"/>
        <v>7.4604993205616685E-2</v>
      </c>
      <c r="N297" s="34">
        <f t="shared" si="34"/>
        <v>8.0187937961131009E-2</v>
      </c>
    </row>
    <row r="298" spans="1:14" hidden="1" outlineLevel="1" x14ac:dyDescent="0.25">
      <c r="A298" s="36"/>
      <c r="B298" s="50" t="s">
        <v>314</v>
      </c>
      <c r="C298" s="42">
        <f t="shared" si="28"/>
        <v>-14.473684210526317</v>
      </c>
      <c r="D298" s="48"/>
      <c r="E298" s="20">
        <v>12</v>
      </c>
      <c r="F298" s="14">
        <v>23</v>
      </c>
      <c r="G298" s="49">
        <f t="shared" si="29"/>
        <v>-47.826086956521742</v>
      </c>
      <c r="H298" s="33">
        <f t="shared" si="30"/>
        <v>4.8642075395216866E-2</v>
      </c>
      <c r="I298" s="33">
        <f t="shared" si="31"/>
        <v>7.6884506100618408E-2</v>
      </c>
      <c r="J298" s="20">
        <v>130</v>
      </c>
      <c r="K298" s="14">
        <v>152</v>
      </c>
      <c r="L298" s="49">
        <f t="shared" si="32"/>
        <v>-14.473684210526317</v>
      </c>
      <c r="M298" s="33">
        <f t="shared" si="33"/>
        <v>4.9482903656786585E-2</v>
      </c>
      <c r="N298" s="34">
        <f t="shared" si="34"/>
        <v>6.1249078241667913E-2</v>
      </c>
    </row>
    <row r="299" spans="1:14" hidden="1" outlineLevel="1" x14ac:dyDescent="0.25">
      <c r="A299" s="36"/>
      <c r="B299" s="50" t="s">
        <v>317</v>
      </c>
      <c r="C299" s="42">
        <f t="shared" si="28"/>
        <v>24.096385542168676</v>
      </c>
      <c r="D299" s="48"/>
      <c r="E299" s="20">
        <v>19</v>
      </c>
      <c r="F299" s="14">
        <v>6</v>
      </c>
      <c r="G299" s="49">
        <f t="shared" si="29"/>
        <v>216.66666666666666</v>
      </c>
      <c r="H299" s="33">
        <f t="shared" si="30"/>
        <v>7.7016619375760029E-2</v>
      </c>
      <c r="I299" s="33">
        <f t="shared" si="31"/>
        <v>2.0056827678422196E-2</v>
      </c>
      <c r="J299" s="20">
        <v>103</v>
      </c>
      <c r="K299" s="14">
        <v>83</v>
      </c>
      <c r="L299" s="49">
        <f t="shared" si="32"/>
        <v>24.096385542168676</v>
      </c>
      <c r="M299" s="33">
        <f t="shared" si="33"/>
        <v>3.9205685204992444E-2</v>
      </c>
      <c r="N299" s="34">
        <f t="shared" si="34"/>
        <v>3.3445220355647606E-2</v>
      </c>
    </row>
    <row r="300" spans="1:14" collapsed="1" x14ac:dyDescent="0.25">
      <c r="A300" s="36" t="s">
        <v>318</v>
      </c>
      <c r="B300" s="1" t="s">
        <v>319</v>
      </c>
      <c r="C300" s="42">
        <f t="shared" si="28"/>
        <v>131.53409090909091</v>
      </c>
      <c r="D300" s="48"/>
      <c r="E300" s="20">
        <v>16</v>
      </c>
      <c r="F300" s="14">
        <v>33</v>
      </c>
      <c r="G300" s="49">
        <f t="shared" si="29"/>
        <v>-51.515151515151516</v>
      </c>
      <c r="H300" s="33">
        <f t="shared" si="30"/>
        <v>6.4856100526955826E-2</v>
      </c>
      <c r="I300" s="33">
        <f t="shared" si="31"/>
        <v>0.11031255223132208</v>
      </c>
      <c r="J300" s="20">
        <v>815</v>
      </c>
      <c r="K300" s="14">
        <v>352</v>
      </c>
      <c r="L300" s="49">
        <f t="shared" si="32"/>
        <v>131.53409090909091</v>
      </c>
      <c r="M300" s="33">
        <f t="shared" si="33"/>
        <v>0.31021974215600817</v>
      </c>
      <c r="N300" s="34">
        <f t="shared" si="34"/>
        <v>0.14183997066491516</v>
      </c>
    </row>
    <row r="301" spans="1:14" hidden="1" outlineLevel="1" x14ac:dyDescent="0.25">
      <c r="A301" s="36"/>
      <c r="B301" s="50" t="s">
        <v>320</v>
      </c>
      <c r="C301" s="42">
        <f t="shared" si="28"/>
        <v>723.21428571428567</v>
      </c>
      <c r="D301" s="48"/>
      <c r="E301" s="20">
        <v>1</v>
      </c>
      <c r="F301" s="14">
        <v>4</v>
      </c>
      <c r="G301" s="49">
        <f t="shared" si="29"/>
        <v>-75</v>
      </c>
      <c r="H301" s="33">
        <f t="shared" si="30"/>
        <v>4.0535062829347391E-3</v>
      </c>
      <c r="I301" s="33">
        <f t="shared" si="31"/>
        <v>1.3371218452281465E-2</v>
      </c>
      <c r="J301" s="20">
        <v>461</v>
      </c>
      <c r="K301" s="14">
        <v>56</v>
      </c>
      <c r="L301" s="49">
        <f t="shared" si="32"/>
        <v>723.21428571428567</v>
      </c>
      <c r="M301" s="33">
        <f t="shared" si="33"/>
        <v>0.17547398912137394</v>
      </c>
      <c r="N301" s="34">
        <f t="shared" si="34"/>
        <v>2.2565449878509228E-2</v>
      </c>
    </row>
    <row r="302" spans="1:14" hidden="1" outlineLevel="1" x14ac:dyDescent="0.25">
      <c r="A302" s="36"/>
      <c r="B302" s="50" t="s">
        <v>321</v>
      </c>
      <c r="C302" s="42">
        <f t="shared" si="28"/>
        <v>29.82456140350877</v>
      </c>
      <c r="D302" s="48"/>
      <c r="E302" s="20">
        <v>12</v>
      </c>
      <c r="F302" s="14">
        <v>23</v>
      </c>
      <c r="G302" s="49">
        <f t="shared" si="29"/>
        <v>-47.826086956521742</v>
      </c>
      <c r="H302" s="33">
        <f t="shared" si="30"/>
        <v>4.8642075395216866E-2</v>
      </c>
      <c r="I302" s="33">
        <f t="shared" si="31"/>
        <v>7.6884506100618408E-2</v>
      </c>
      <c r="J302" s="20">
        <v>296</v>
      </c>
      <c r="K302" s="14">
        <v>228</v>
      </c>
      <c r="L302" s="49">
        <f t="shared" si="32"/>
        <v>29.82456140350877</v>
      </c>
      <c r="M302" s="33">
        <f t="shared" si="33"/>
        <v>0.11266876524929868</v>
      </c>
      <c r="N302" s="34">
        <f t="shared" si="34"/>
        <v>9.1873617362501867E-2</v>
      </c>
    </row>
    <row r="303" spans="1:14" hidden="1" outlineLevel="1" x14ac:dyDescent="0.25">
      <c r="A303" s="36"/>
      <c r="B303" s="50" t="s">
        <v>322</v>
      </c>
      <c r="C303" s="42">
        <f t="shared" si="28"/>
        <v>-14.705882352941178</v>
      </c>
      <c r="D303" s="48"/>
      <c r="E303" s="20">
        <v>3</v>
      </c>
      <c r="F303" s="14">
        <v>6</v>
      </c>
      <c r="G303" s="49">
        <f t="shared" si="29"/>
        <v>-50</v>
      </c>
      <c r="H303" s="33">
        <f t="shared" si="30"/>
        <v>1.2160518848804217E-2</v>
      </c>
      <c r="I303" s="33">
        <f t="shared" si="31"/>
        <v>2.0056827678422196E-2</v>
      </c>
      <c r="J303" s="20">
        <v>58</v>
      </c>
      <c r="K303" s="14">
        <v>68</v>
      </c>
      <c r="L303" s="49">
        <f t="shared" si="32"/>
        <v>-14.705882352941178</v>
      </c>
      <c r="M303" s="33">
        <f t="shared" si="33"/>
        <v>2.2076987785335553E-2</v>
      </c>
      <c r="N303" s="34">
        <f t="shared" si="34"/>
        <v>2.7400903423904065E-2</v>
      </c>
    </row>
    <row r="304" spans="1:14" collapsed="1" x14ac:dyDescent="0.25">
      <c r="A304" s="36" t="s">
        <v>323</v>
      </c>
      <c r="B304" s="1" t="s">
        <v>324</v>
      </c>
      <c r="C304" s="42">
        <f t="shared" si="28"/>
        <v>20.781527531083483</v>
      </c>
      <c r="D304" s="48"/>
      <c r="E304" s="20">
        <v>66</v>
      </c>
      <c r="F304" s="14">
        <v>46</v>
      </c>
      <c r="G304" s="49">
        <f t="shared" si="29"/>
        <v>43.478260869565219</v>
      </c>
      <c r="H304" s="33">
        <f t="shared" si="30"/>
        <v>0.26753141467369274</v>
      </c>
      <c r="I304" s="33">
        <f t="shared" si="31"/>
        <v>0.15376901220123682</v>
      </c>
      <c r="J304" s="20">
        <v>680</v>
      </c>
      <c r="K304" s="14">
        <v>563</v>
      </c>
      <c r="L304" s="49">
        <f t="shared" si="32"/>
        <v>20.781527531083483</v>
      </c>
      <c r="M304" s="33">
        <f t="shared" si="33"/>
        <v>0.2588336498970375</v>
      </c>
      <c r="N304" s="34">
        <f t="shared" si="34"/>
        <v>0.22686336217144099</v>
      </c>
    </row>
    <row r="305" spans="1:14" hidden="1" outlineLevel="1" x14ac:dyDescent="0.25">
      <c r="A305" s="36"/>
      <c r="B305" s="50" t="s">
        <v>325</v>
      </c>
      <c r="C305" s="42">
        <f t="shared" si="28"/>
        <v>3340</v>
      </c>
      <c r="D305" s="48"/>
      <c r="E305" s="20">
        <v>23</v>
      </c>
      <c r="F305" s="14">
        <v>8</v>
      </c>
      <c r="G305" s="49">
        <f t="shared" si="29"/>
        <v>187.5</v>
      </c>
      <c r="H305" s="33">
        <f t="shared" si="30"/>
        <v>9.3230644507498989E-2</v>
      </c>
      <c r="I305" s="33">
        <f t="shared" si="31"/>
        <v>2.6742436904562929E-2</v>
      </c>
      <c r="J305" s="20">
        <v>344</v>
      </c>
      <c r="K305" s="14">
        <v>10</v>
      </c>
      <c r="L305" s="49">
        <f t="shared" si="32"/>
        <v>3340</v>
      </c>
      <c r="M305" s="33">
        <f t="shared" si="33"/>
        <v>0.13093937583026602</v>
      </c>
      <c r="N305" s="34">
        <f t="shared" si="34"/>
        <v>4.0295446211623624E-3</v>
      </c>
    </row>
    <row r="306" spans="1:14" hidden="1" outlineLevel="1" x14ac:dyDescent="0.25">
      <c r="A306" s="36"/>
      <c r="B306" s="50" t="s">
        <v>326</v>
      </c>
      <c r="C306" s="42">
        <f t="shared" si="28"/>
        <v>-12.76595744680851</v>
      </c>
      <c r="D306" s="48"/>
      <c r="E306" s="20">
        <v>8</v>
      </c>
      <c r="F306" s="14">
        <v>12</v>
      </c>
      <c r="G306" s="49">
        <f t="shared" si="29"/>
        <v>-33.333333333333329</v>
      </c>
      <c r="H306" s="33">
        <f t="shared" si="30"/>
        <v>3.2428050263477913E-2</v>
      </c>
      <c r="I306" s="33">
        <f t="shared" si="31"/>
        <v>4.0113655356844392E-2</v>
      </c>
      <c r="J306" s="20">
        <v>123</v>
      </c>
      <c r="K306" s="14">
        <v>141</v>
      </c>
      <c r="L306" s="49">
        <f t="shared" si="32"/>
        <v>-12.76595744680851</v>
      </c>
      <c r="M306" s="33">
        <f t="shared" si="33"/>
        <v>4.6818439613728842E-2</v>
      </c>
      <c r="N306" s="34">
        <f t="shared" si="34"/>
        <v>5.6816579158389308E-2</v>
      </c>
    </row>
    <row r="307" spans="1:14" hidden="1" outlineLevel="1" x14ac:dyDescent="0.25">
      <c r="A307" s="36"/>
      <c r="B307" s="50" t="s">
        <v>327</v>
      </c>
      <c r="C307" s="42">
        <f t="shared" si="28"/>
        <v>56.338028169014088</v>
      </c>
      <c r="D307" s="48"/>
      <c r="E307" s="20">
        <v>26</v>
      </c>
      <c r="F307" s="14">
        <v>9</v>
      </c>
      <c r="G307" s="49">
        <f t="shared" si="29"/>
        <v>188.88888888888889</v>
      </c>
      <c r="H307" s="33">
        <f t="shared" si="30"/>
        <v>0.10539116335630319</v>
      </c>
      <c r="I307" s="33">
        <f t="shared" si="31"/>
        <v>3.0085241517633293E-2</v>
      </c>
      <c r="J307" s="20">
        <v>111</v>
      </c>
      <c r="K307" s="14">
        <v>71</v>
      </c>
      <c r="L307" s="49">
        <f t="shared" si="32"/>
        <v>56.338028169014088</v>
      </c>
      <c r="M307" s="33">
        <f t="shared" si="33"/>
        <v>4.2250786968487004E-2</v>
      </c>
      <c r="N307" s="34">
        <f t="shared" si="34"/>
        <v>2.8609766810252776E-2</v>
      </c>
    </row>
    <row r="308" spans="1:14" hidden="1" outlineLevel="1" x14ac:dyDescent="0.25">
      <c r="A308" s="36"/>
      <c r="B308" s="50" t="s">
        <v>328</v>
      </c>
      <c r="C308" s="42">
        <f t="shared" si="28"/>
        <v>-71.232876712328761</v>
      </c>
      <c r="D308" s="48"/>
      <c r="E308" s="20">
        <v>3</v>
      </c>
      <c r="F308" s="14">
        <v>10</v>
      </c>
      <c r="G308" s="49">
        <f t="shared" si="29"/>
        <v>-70</v>
      </c>
      <c r="H308" s="33">
        <f t="shared" si="30"/>
        <v>1.2160518848804217E-2</v>
      </c>
      <c r="I308" s="33">
        <f t="shared" si="31"/>
        <v>3.3428046130703666E-2</v>
      </c>
      <c r="J308" s="20">
        <v>63</v>
      </c>
      <c r="K308" s="14">
        <v>219</v>
      </c>
      <c r="L308" s="49">
        <f t="shared" si="32"/>
        <v>-71.232876712328761</v>
      </c>
      <c r="M308" s="33">
        <f t="shared" si="33"/>
        <v>2.3980176387519651E-2</v>
      </c>
      <c r="N308" s="34">
        <f t="shared" si="34"/>
        <v>8.8247027203455744E-2</v>
      </c>
    </row>
    <row r="309" spans="1:14" hidden="1" outlineLevel="1" x14ac:dyDescent="0.25">
      <c r="A309" s="36"/>
      <c r="B309" s="50" t="s">
        <v>329</v>
      </c>
      <c r="C309" s="42">
        <f t="shared" si="28"/>
        <v>-68.032786885245898</v>
      </c>
      <c r="D309" s="48"/>
      <c r="E309" s="20">
        <v>6</v>
      </c>
      <c r="F309" s="14">
        <v>7</v>
      </c>
      <c r="G309" s="49">
        <f t="shared" si="29"/>
        <v>-14.285714285714285</v>
      </c>
      <c r="H309" s="33">
        <f t="shared" si="30"/>
        <v>2.4321037697608433E-2</v>
      </c>
      <c r="I309" s="33">
        <f t="shared" si="31"/>
        <v>2.3399632291492563E-2</v>
      </c>
      <c r="J309" s="20">
        <v>39</v>
      </c>
      <c r="K309" s="14">
        <v>122</v>
      </c>
      <c r="L309" s="49">
        <f t="shared" si="32"/>
        <v>-68.032786885245898</v>
      </c>
      <c r="M309" s="33">
        <f t="shared" si="33"/>
        <v>1.4844871097035974E-2</v>
      </c>
      <c r="N309" s="34">
        <f t="shared" si="34"/>
        <v>4.9160444378180825E-2</v>
      </c>
    </row>
    <row r="310" spans="1:14" collapsed="1" x14ac:dyDescent="0.25">
      <c r="A310" s="36" t="s">
        <v>330</v>
      </c>
      <c r="B310" s="1" t="s">
        <v>331</v>
      </c>
      <c r="C310" s="42">
        <f t="shared" si="28"/>
        <v>27.333333333333332</v>
      </c>
      <c r="D310" s="48"/>
      <c r="E310" s="20">
        <v>2</v>
      </c>
      <c r="F310" s="14">
        <v>32</v>
      </c>
      <c r="G310" s="49">
        <f t="shared" si="29"/>
        <v>-93.75</v>
      </c>
      <c r="H310" s="33">
        <f t="shared" si="30"/>
        <v>8.1070125658694783E-3</v>
      </c>
      <c r="I310" s="33">
        <f t="shared" si="31"/>
        <v>0.10696974761825172</v>
      </c>
      <c r="J310" s="20">
        <v>382</v>
      </c>
      <c r="K310" s="14">
        <v>300</v>
      </c>
      <c r="L310" s="49">
        <f t="shared" si="32"/>
        <v>27.333333333333332</v>
      </c>
      <c r="M310" s="33">
        <f t="shared" si="33"/>
        <v>0.14540360920686518</v>
      </c>
      <c r="N310" s="34">
        <f t="shared" si="34"/>
        <v>0.12088633863487087</v>
      </c>
    </row>
    <row r="311" spans="1:14" hidden="1" outlineLevel="1" x14ac:dyDescent="0.25">
      <c r="A311" s="36"/>
      <c r="B311" s="50" t="s">
        <v>332</v>
      </c>
      <c r="C311" s="42">
        <f t="shared" si="28"/>
        <v>181.0344827586207</v>
      </c>
      <c r="D311" s="48"/>
      <c r="E311" s="20">
        <v>0</v>
      </c>
      <c r="F311" s="14">
        <v>3</v>
      </c>
      <c r="G311" s="49">
        <f t="shared" si="29"/>
        <v>-100</v>
      </c>
      <c r="H311" s="33" t="str">
        <f t="shared" si="30"/>
        <v/>
      </c>
      <c r="I311" s="33">
        <f t="shared" si="31"/>
        <v>1.0028413839211098E-2</v>
      </c>
      <c r="J311" s="20">
        <v>163</v>
      </c>
      <c r="K311" s="14">
        <v>58</v>
      </c>
      <c r="L311" s="49">
        <f t="shared" si="32"/>
        <v>181.0344827586207</v>
      </c>
      <c r="M311" s="33">
        <f t="shared" si="33"/>
        <v>6.2043948431201638E-2</v>
      </c>
      <c r="N311" s="34">
        <f t="shared" si="34"/>
        <v>2.3371358802741701E-2</v>
      </c>
    </row>
    <row r="312" spans="1:14" hidden="1" outlineLevel="1" x14ac:dyDescent="0.25">
      <c r="A312" s="36"/>
      <c r="B312" s="50" t="s">
        <v>333</v>
      </c>
      <c r="C312" s="42">
        <f t="shared" si="28"/>
        <v>54.945054945054949</v>
      </c>
      <c r="D312" s="48"/>
      <c r="E312" s="20">
        <v>2</v>
      </c>
      <c r="F312" s="14">
        <v>7</v>
      </c>
      <c r="G312" s="49">
        <f t="shared" si="29"/>
        <v>-71.428571428571431</v>
      </c>
      <c r="H312" s="33">
        <f t="shared" si="30"/>
        <v>8.1070125658694783E-3</v>
      </c>
      <c r="I312" s="33">
        <f t="shared" si="31"/>
        <v>2.3399632291492563E-2</v>
      </c>
      <c r="J312" s="20">
        <v>141</v>
      </c>
      <c r="K312" s="14">
        <v>91</v>
      </c>
      <c r="L312" s="49">
        <f t="shared" si="32"/>
        <v>54.945054945054949</v>
      </c>
      <c r="M312" s="33">
        <f t="shared" si="33"/>
        <v>5.3669918581591598E-2</v>
      </c>
      <c r="N312" s="34">
        <f t="shared" si="34"/>
        <v>3.6668856052577498E-2</v>
      </c>
    </row>
    <row r="313" spans="1:14" hidden="1" outlineLevel="1" x14ac:dyDescent="0.25">
      <c r="A313" s="36"/>
      <c r="B313" s="50" t="s">
        <v>334</v>
      </c>
      <c r="C313" s="42">
        <f t="shared" si="28"/>
        <v>-38.461538461538467</v>
      </c>
      <c r="D313" s="48"/>
      <c r="E313" s="20">
        <v>0</v>
      </c>
      <c r="F313" s="14">
        <v>10</v>
      </c>
      <c r="G313" s="49">
        <f t="shared" si="29"/>
        <v>-100</v>
      </c>
      <c r="H313" s="33" t="str">
        <f t="shared" si="30"/>
        <v/>
      </c>
      <c r="I313" s="33">
        <f t="shared" si="31"/>
        <v>3.3428046130703666E-2</v>
      </c>
      <c r="J313" s="20">
        <v>48</v>
      </c>
      <c r="K313" s="14">
        <v>78</v>
      </c>
      <c r="L313" s="49">
        <f t="shared" si="32"/>
        <v>-38.461538461538467</v>
      </c>
      <c r="M313" s="33">
        <f t="shared" si="33"/>
        <v>1.8270610580967354E-2</v>
      </c>
      <c r="N313" s="34">
        <f t="shared" si="34"/>
        <v>3.1430448045066429E-2</v>
      </c>
    </row>
    <row r="314" spans="1:14" hidden="1" outlineLevel="1" x14ac:dyDescent="0.25">
      <c r="A314" s="36"/>
      <c r="B314" s="50" t="s">
        <v>335</v>
      </c>
      <c r="C314" s="42">
        <f t="shared" si="28"/>
        <v>-46</v>
      </c>
      <c r="D314" s="48"/>
      <c r="E314" s="20">
        <v>0</v>
      </c>
      <c r="F314" s="14">
        <v>12</v>
      </c>
      <c r="G314" s="49">
        <f t="shared" si="29"/>
        <v>-100</v>
      </c>
      <c r="H314" s="33" t="str">
        <f t="shared" si="30"/>
        <v/>
      </c>
      <c r="I314" s="33">
        <f t="shared" si="31"/>
        <v>4.0113655356844392E-2</v>
      </c>
      <c r="J314" s="20">
        <v>27</v>
      </c>
      <c r="K314" s="14">
        <v>50</v>
      </c>
      <c r="L314" s="49">
        <f t="shared" si="32"/>
        <v>-46</v>
      </c>
      <c r="M314" s="33">
        <f t="shared" si="33"/>
        <v>1.0277218451794136E-2</v>
      </c>
      <c r="N314" s="34">
        <f t="shared" si="34"/>
        <v>2.0147723105811813E-2</v>
      </c>
    </row>
    <row r="315" spans="1:14" hidden="1" outlineLevel="1" x14ac:dyDescent="0.25">
      <c r="A315" s="36"/>
      <c r="B315" s="50" t="s">
        <v>336</v>
      </c>
      <c r="C315" s="42">
        <f t="shared" si="28"/>
        <v>-86.956521739130437</v>
      </c>
      <c r="D315" s="48"/>
      <c r="E315" s="20">
        <v>0</v>
      </c>
      <c r="F315" s="14">
        <v>0</v>
      </c>
      <c r="G315" s="49" t="str">
        <f t="shared" si="29"/>
        <v/>
      </c>
      <c r="H315" s="33" t="str">
        <f t="shared" si="30"/>
        <v/>
      </c>
      <c r="I315" s="33" t="str">
        <f t="shared" si="31"/>
        <v/>
      </c>
      <c r="J315" s="20">
        <v>3</v>
      </c>
      <c r="K315" s="14">
        <v>23</v>
      </c>
      <c r="L315" s="49">
        <f t="shared" si="32"/>
        <v>-86.956521739130437</v>
      </c>
      <c r="M315" s="33">
        <f t="shared" si="33"/>
        <v>1.1419131613104596E-3</v>
      </c>
      <c r="N315" s="34">
        <f t="shared" si="34"/>
        <v>9.2679526286734339E-3</v>
      </c>
    </row>
    <row r="316" spans="1:14" collapsed="1" x14ac:dyDescent="0.25">
      <c r="A316" s="36" t="s">
        <v>337</v>
      </c>
      <c r="B316" s="1" t="s">
        <v>338</v>
      </c>
      <c r="C316" s="42">
        <f t="shared" si="28"/>
        <v>-23.99103139013453</v>
      </c>
      <c r="D316" s="48"/>
      <c r="E316" s="20">
        <v>34</v>
      </c>
      <c r="F316" s="14">
        <v>76</v>
      </c>
      <c r="G316" s="49">
        <f t="shared" si="29"/>
        <v>-55.26315789473685</v>
      </c>
      <c r="H316" s="33">
        <f t="shared" si="30"/>
        <v>0.13781921361978111</v>
      </c>
      <c r="I316" s="33">
        <f t="shared" si="31"/>
        <v>0.25405315059334782</v>
      </c>
      <c r="J316" s="20">
        <v>339</v>
      </c>
      <c r="K316" s="14">
        <v>446</v>
      </c>
      <c r="L316" s="49">
        <f t="shared" si="32"/>
        <v>-23.99103139013453</v>
      </c>
      <c r="M316" s="33">
        <f t="shared" si="33"/>
        <v>0.12903618722808194</v>
      </c>
      <c r="N316" s="34">
        <f t="shared" si="34"/>
        <v>0.17971769010384137</v>
      </c>
    </row>
    <row r="317" spans="1:14" hidden="1" outlineLevel="1" x14ac:dyDescent="0.25">
      <c r="A317" s="36"/>
      <c r="B317" s="50" t="s">
        <v>339</v>
      </c>
      <c r="C317" s="42">
        <f t="shared" si="28"/>
        <v>-18.617021276595743</v>
      </c>
      <c r="D317" s="48"/>
      <c r="E317" s="20">
        <v>21</v>
      </c>
      <c r="F317" s="14">
        <v>21</v>
      </c>
      <c r="G317" s="49">
        <f t="shared" si="29"/>
        <v>0</v>
      </c>
      <c r="H317" s="33">
        <f t="shared" si="30"/>
        <v>8.5123631941629502E-2</v>
      </c>
      <c r="I317" s="33">
        <f t="shared" si="31"/>
        <v>7.0198896874477681E-2</v>
      </c>
      <c r="J317" s="20">
        <v>153</v>
      </c>
      <c r="K317" s="14">
        <v>188</v>
      </c>
      <c r="L317" s="49">
        <f t="shared" si="32"/>
        <v>-18.617021276595743</v>
      </c>
      <c r="M317" s="33">
        <f t="shared" si="33"/>
        <v>5.8237571226833436E-2</v>
      </c>
      <c r="N317" s="34">
        <f t="shared" si="34"/>
        <v>7.575543887785241E-2</v>
      </c>
    </row>
    <row r="318" spans="1:14" hidden="1" outlineLevel="1" x14ac:dyDescent="0.25">
      <c r="A318" s="36"/>
      <c r="B318" s="50" t="s">
        <v>340</v>
      </c>
      <c r="C318" s="42">
        <f t="shared" si="28"/>
        <v>12.307692307692308</v>
      </c>
      <c r="D318" s="48"/>
      <c r="E318" s="20">
        <v>4</v>
      </c>
      <c r="F318" s="14">
        <v>25</v>
      </c>
      <c r="G318" s="49">
        <f t="shared" si="29"/>
        <v>-84</v>
      </c>
      <c r="H318" s="33">
        <f t="shared" si="30"/>
        <v>1.6214025131738957E-2</v>
      </c>
      <c r="I318" s="33">
        <f t="shared" si="31"/>
        <v>8.3570115326759148E-2</v>
      </c>
      <c r="J318" s="20">
        <v>73</v>
      </c>
      <c r="K318" s="14">
        <v>65</v>
      </c>
      <c r="L318" s="49">
        <f t="shared" si="32"/>
        <v>12.307692307692308</v>
      </c>
      <c r="M318" s="33">
        <f t="shared" si="33"/>
        <v>2.7786553591887846E-2</v>
      </c>
      <c r="N318" s="34">
        <f t="shared" si="34"/>
        <v>2.6192040037555358E-2</v>
      </c>
    </row>
    <row r="319" spans="1:14" hidden="1" outlineLevel="1" x14ac:dyDescent="0.25">
      <c r="A319" s="36"/>
      <c r="B319" s="50" t="s">
        <v>341</v>
      </c>
      <c r="C319" s="42" t="str">
        <f t="shared" si="28"/>
        <v/>
      </c>
      <c r="D319" s="48"/>
      <c r="E319" s="20">
        <v>3</v>
      </c>
      <c r="F319" s="14">
        <v>0</v>
      </c>
      <c r="G319" s="49" t="str">
        <f t="shared" si="29"/>
        <v/>
      </c>
      <c r="H319" s="33">
        <f t="shared" si="30"/>
        <v>1.2160518848804217E-2</v>
      </c>
      <c r="I319" s="33" t="str">
        <f t="shared" si="31"/>
        <v/>
      </c>
      <c r="J319" s="20">
        <v>61</v>
      </c>
      <c r="K319" s="14">
        <v>0</v>
      </c>
      <c r="L319" s="49" t="str">
        <f t="shared" si="32"/>
        <v/>
      </c>
      <c r="M319" s="33">
        <f t="shared" si="33"/>
        <v>2.3218900946646012E-2</v>
      </c>
      <c r="N319" s="34" t="str">
        <f t="shared" si="34"/>
        <v/>
      </c>
    </row>
    <row r="320" spans="1:14" hidden="1" outlineLevel="1" x14ac:dyDescent="0.25">
      <c r="A320" s="36"/>
      <c r="B320" s="50" t="s">
        <v>342</v>
      </c>
      <c r="C320" s="42">
        <f t="shared" si="28"/>
        <v>-73.056994818652853</v>
      </c>
      <c r="D320" s="48"/>
      <c r="E320" s="20">
        <v>6</v>
      </c>
      <c r="F320" s="14">
        <v>30</v>
      </c>
      <c r="G320" s="49">
        <f t="shared" si="29"/>
        <v>-80</v>
      </c>
      <c r="H320" s="33">
        <f t="shared" si="30"/>
        <v>2.4321037697608433E-2</v>
      </c>
      <c r="I320" s="33">
        <f t="shared" si="31"/>
        <v>0.10028413839211098</v>
      </c>
      <c r="J320" s="20">
        <v>52</v>
      </c>
      <c r="K320" s="14">
        <v>193</v>
      </c>
      <c r="L320" s="49">
        <f t="shared" si="32"/>
        <v>-73.056994818652853</v>
      </c>
      <c r="M320" s="33">
        <f t="shared" si="33"/>
        <v>1.9793161462714631E-2</v>
      </c>
      <c r="N320" s="34">
        <f t="shared" si="34"/>
        <v>7.7770211188433594E-2</v>
      </c>
    </row>
    <row r="321" spans="1:14" collapsed="1" x14ac:dyDescent="0.25">
      <c r="A321" s="36" t="s">
        <v>343</v>
      </c>
      <c r="B321" s="1" t="s">
        <v>344</v>
      </c>
      <c r="C321" s="42">
        <f t="shared" si="28"/>
        <v>47.872340425531917</v>
      </c>
      <c r="D321" s="48"/>
      <c r="E321" s="20">
        <v>18</v>
      </c>
      <c r="F321" s="14">
        <v>13</v>
      </c>
      <c r="G321" s="49">
        <f t="shared" si="29"/>
        <v>38.461538461538467</v>
      </c>
      <c r="H321" s="33">
        <f t="shared" si="30"/>
        <v>7.2963113092825299E-2</v>
      </c>
      <c r="I321" s="33">
        <f t="shared" si="31"/>
        <v>4.3456459969914756E-2</v>
      </c>
      <c r="J321" s="20">
        <v>278</v>
      </c>
      <c r="K321" s="14">
        <v>188</v>
      </c>
      <c r="L321" s="49">
        <f t="shared" si="32"/>
        <v>47.872340425531917</v>
      </c>
      <c r="M321" s="33">
        <f t="shared" si="33"/>
        <v>0.10581728628143593</v>
      </c>
      <c r="N321" s="34">
        <f t="shared" si="34"/>
        <v>7.575543887785241E-2</v>
      </c>
    </row>
    <row r="322" spans="1:14" hidden="1" outlineLevel="1" x14ac:dyDescent="0.25">
      <c r="A322" s="36"/>
      <c r="B322" s="50" t="s">
        <v>345</v>
      </c>
      <c r="C322" s="42">
        <f t="shared" si="28"/>
        <v>-22.549019607843139</v>
      </c>
      <c r="D322" s="48"/>
      <c r="E322" s="20">
        <v>7</v>
      </c>
      <c r="F322" s="14">
        <v>6</v>
      </c>
      <c r="G322" s="49">
        <f t="shared" si="29"/>
        <v>16.666666666666664</v>
      </c>
      <c r="H322" s="33">
        <f t="shared" si="30"/>
        <v>2.8374543980543166E-2</v>
      </c>
      <c r="I322" s="33">
        <f t="shared" si="31"/>
        <v>2.0056827678422196E-2</v>
      </c>
      <c r="J322" s="20">
        <v>79</v>
      </c>
      <c r="K322" s="14">
        <v>102</v>
      </c>
      <c r="L322" s="49">
        <f t="shared" si="32"/>
        <v>-22.549019607843139</v>
      </c>
      <c r="M322" s="33">
        <f t="shared" si="33"/>
        <v>3.0070379914508765E-2</v>
      </c>
      <c r="N322" s="34">
        <f t="shared" si="34"/>
        <v>4.1101355135856096E-2</v>
      </c>
    </row>
    <row r="323" spans="1:14" hidden="1" outlineLevel="1" x14ac:dyDescent="0.25">
      <c r="A323" s="36"/>
      <c r="B323" s="50" t="s">
        <v>346</v>
      </c>
      <c r="C323" s="42">
        <f t="shared" si="28"/>
        <v>273.68421052631578</v>
      </c>
      <c r="D323" s="48"/>
      <c r="E323" s="20">
        <v>1</v>
      </c>
      <c r="F323" s="14">
        <v>2</v>
      </c>
      <c r="G323" s="49">
        <f t="shared" si="29"/>
        <v>-50</v>
      </c>
      <c r="H323" s="33">
        <f t="shared" si="30"/>
        <v>4.0535062829347391E-3</v>
      </c>
      <c r="I323" s="33">
        <f t="shared" si="31"/>
        <v>6.6856092261407324E-3</v>
      </c>
      <c r="J323" s="20">
        <v>71</v>
      </c>
      <c r="K323" s="14">
        <v>19</v>
      </c>
      <c r="L323" s="49">
        <f t="shared" si="32"/>
        <v>273.68421052631578</v>
      </c>
      <c r="M323" s="33">
        <f t="shared" si="33"/>
        <v>2.7025278151014208E-2</v>
      </c>
      <c r="N323" s="34">
        <f t="shared" si="34"/>
        <v>7.6561347802084892E-3</v>
      </c>
    </row>
    <row r="324" spans="1:14" hidden="1" outlineLevel="1" x14ac:dyDescent="0.25">
      <c r="A324" s="36"/>
      <c r="B324" s="50" t="s">
        <v>347</v>
      </c>
      <c r="C324" s="42">
        <f t="shared" si="28"/>
        <v>21.428571428571427</v>
      </c>
      <c r="D324" s="48"/>
      <c r="E324" s="20">
        <v>4</v>
      </c>
      <c r="F324" s="14">
        <v>5</v>
      </c>
      <c r="G324" s="49">
        <f t="shared" si="29"/>
        <v>-20</v>
      </c>
      <c r="H324" s="33">
        <f t="shared" si="30"/>
        <v>1.6214025131738957E-2</v>
      </c>
      <c r="I324" s="33">
        <f t="shared" si="31"/>
        <v>1.6714023065351833E-2</v>
      </c>
      <c r="J324" s="20">
        <v>68</v>
      </c>
      <c r="K324" s="14">
        <v>56</v>
      </c>
      <c r="L324" s="49">
        <f t="shared" si="32"/>
        <v>21.428571428571427</v>
      </c>
      <c r="M324" s="33">
        <f t="shared" si="33"/>
        <v>2.5883364989703748E-2</v>
      </c>
      <c r="N324" s="34">
        <f t="shared" si="34"/>
        <v>2.2565449878509228E-2</v>
      </c>
    </row>
    <row r="325" spans="1:14" hidden="1" outlineLevel="1" x14ac:dyDescent="0.25">
      <c r="A325" s="36"/>
      <c r="B325" s="50" t="s">
        <v>348</v>
      </c>
      <c r="C325" s="42" t="str">
        <f t="shared" si="28"/>
        <v/>
      </c>
      <c r="D325" s="48"/>
      <c r="E325" s="20">
        <v>5</v>
      </c>
      <c r="F325" s="14">
        <v>0</v>
      </c>
      <c r="G325" s="49" t="str">
        <f t="shared" si="29"/>
        <v/>
      </c>
      <c r="H325" s="33">
        <f t="shared" si="30"/>
        <v>2.0267531414673693E-2</v>
      </c>
      <c r="I325" s="33" t="str">
        <f t="shared" si="31"/>
        <v/>
      </c>
      <c r="J325" s="20">
        <v>42</v>
      </c>
      <c r="K325" s="14">
        <v>0</v>
      </c>
      <c r="L325" s="49" t="str">
        <f t="shared" si="32"/>
        <v/>
      </c>
      <c r="M325" s="33">
        <f t="shared" si="33"/>
        <v>1.5986784258346431E-2</v>
      </c>
      <c r="N325" s="34" t="str">
        <f t="shared" si="34"/>
        <v/>
      </c>
    </row>
    <row r="326" spans="1:14" hidden="1" outlineLevel="1" x14ac:dyDescent="0.25">
      <c r="A326" s="36"/>
      <c r="B326" s="50" t="s">
        <v>349</v>
      </c>
      <c r="C326" s="42" t="str">
        <f t="shared" si="28"/>
        <v/>
      </c>
      <c r="D326" s="48"/>
      <c r="E326" s="20">
        <v>1</v>
      </c>
      <c r="F326" s="14">
        <v>0</v>
      </c>
      <c r="G326" s="49" t="str">
        <f t="shared" si="29"/>
        <v/>
      </c>
      <c r="H326" s="33">
        <f t="shared" si="30"/>
        <v>4.0535062829347391E-3</v>
      </c>
      <c r="I326" s="33" t="str">
        <f t="shared" si="31"/>
        <v/>
      </c>
      <c r="J326" s="20">
        <v>10</v>
      </c>
      <c r="K326" s="14">
        <v>0</v>
      </c>
      <c r="L326" s="49" t="str">
        <f t="shared" si="32"/>
        <v/>
      </c>
      <c r="M326" s="33">
        <f t="shared" si="33"/>
        <v>3.8063772043681987E-3</v>
      </c>
      <c r="N326" s="34" t="str">
        <f t="shared" si="34"/>
        <v/>
      </c>
    </row>
    <row r="327" spans="1:14" hidden="1" outlineLevel="1" x14ac:dyDescent="0.25">
      <c r="A327" s="36"/>
      <c r="B327" s="50" t="s">
        <v>350</v>
      </c>
      <c r="C327" s="42">
        <f t="shared" si="28"/>
        <v>0</v>
      </c>
      <c r="D327" s="48"/>
      <c r="E327" s="20">
        <v>0</v>
      </c>
      <c r="F327" s="14">
        <v>0</v>
      </c>
      <c r="G327" s="49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8</v>
      </c>
      <c r="K327" s="14">
        <v>8</v>
      </c>
      <c r="L327" s="49">
        <f t="shared" si="32"/>
        <v>0</v>
      </c>
      <c r="M327" s="33">
        <f t="shared" si="33"/>
        <v>3.045101763494559E-3</v>
      </c>
      <c r="N327" s="34">
        <f t="shared" si="34"/>
        <v>3.2236356969298904E-3</v>
      </c>
    </row>
    <row r="328" spans="1:14" hidden="1" outlineLevel="1" x14ac:dyDescent="0.25">
      <c r="A328" s="36"/>
      <c r="B328" s="50" t="s">
        <v>351</v>
      </c>
      <c r="C328" s="42">
        <f t="shared" si="28"/>
        <v>-100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0</v>
      </c>
      <c r="K328" s="14">
        <v>3</v>
      </c>
      <c r="L328" s="49">
        <f t="shared" si="32"/>
        <v>-100</v>
      </c>
      <c r="M328" s="33" t="str">
        <f t="shared" si="33"/>
        <v/>
      </c>
      <c r="N328" s="34">
        <f t="shared" si="34"/>
        <v>1.2088633863487088E-3</v>
      </c>
    </row>
    <row r="329" spans="1:14" collapsed="1" x14ac:dyDescent="0.25">
      <c r="A329" s="36" t="s">
        <v>352</v>
      </c>
      <c r="B329" s="1" t="s">
        <v>353</v>
      </c>
      <c r="C329" s="42">
        <f t="shared" si="28"/>
        <v>80.132450331125824</v>
      </c>
      <c r="D329" s="48"/>
      <c r="E329" s="20">
        <v>17</v>
      </c>
      <c r="F329" s="14">
        <v>12</v>
      </c>
      <c r="G329" s="49">
        <f t="shared" si="29"/>
        <v>41.666666666666671</v>
      </c>
      <c r="H329" s="33">
        <f t="shared" si="30"/>
        <v>6.8909606809890556E-2</v>
      </c>
      <c r="I329" s="33">
        <f t="shared" si="31"/>
        <v>4.0113655356844392E-2</v>
      </c>
      <c r="J329" s="20">
        <v>272</v>
      </c>
      <c r="K329" s="14">
        <v>151</v>
      </c>
      <c r="L329" s="49">
        <f t="shared" si="32"/>
        <v>80.132450331125824</v>
      </c>
      <c r="M329" s="33">
        <f t="shared" si="33"/>
        <v>0.10353345995881499</v>
      </c>
      <c r="N329" s="34">
        <f t="shared" si="34"/>
        <v>6.0846123779551668E-2</v>
      </c>
    </row>
    <row r="330" spans="1:14" hidden="1" outlineLevel="1" x14ac:dyDescent="0.25">
      <c r="A330" s="36"/>
      <c r="B330" s="50" t="s">
        <v>354</v>
      </c>
      <c r="C330" s="42">
        <f t="shared" ref="C330:C379" si="35">IF(K330=0,"",SUM(((J330-K330)/K330)*100))</f>
        <v>98.05825242718447</v>
      </c>
      <c r="D330" s="48"/>
      <c r="E330" s="20">
        <v>3</v>
      </c>
      <c r="F330" s="14">
        <v>9</v>
      </c>
      <c r="G330" s="49">
        <f t="shared" ref="G330:G393" si="36">IF(F330=0,"",SUM(((E330-F330)/F330)*100))</f>
        <v>-66.666666666666657</v>
      </c>
      <c r="H330" s="33">
        <f t="shared" ref="H330:H379" si="37">IF(E330=0,"",SUM((E330/CntPeriod)*100))</f>
        <v>1.2160518848804217E-2</v>
      </c>
      <c r="I330" s="33">
        <f t="shared" ref="I330:I379" si="38">IF(F330=0,"",SUM((F330/CntPeriodPrevYear)*100))</f>
        <v>3.0085241517633293E-2</v>
      </c>
      <c r="J330" s="20">
        <v>204</v>
      </c>
      <c r="K330" s="14">
        <v>103</v>
      </c>
      <c r="L330" s="49">
        <f t="shared" ref="L330:L393" si="39">IF(K330=0,"",SUM(((J330-K330)/K330)*100))</f>
        <v>98.05825242718447</v>
      </c>
      <c r="M330" s="33">
        <f t="shared" ref="M330:M379" si="40">IF(J330=0,"",SUM((J330/CntYearAck)*100))</f>
        <v>7.7650094969111252E-2</v>
      </c>
      <c r="N330" s="34">
        <f t="shared" ref="N330:N379" si="41">IF(K330=0,"",SUM((K330/CntPrevYearAck)*100))</f>
        <v>4.1504309597972334E-2</v>
      </c>
    </row>
    <row r="331" spans="1:14" hidden="1" outlineLevel="1" x14ac:dyDescent="0.25">
      <c r="A331" s="36"/>
      <c r="B331" s="50" t="s">
        <v>355</v>
      </c>
      <c r="C331" s="42">
        <f t="shared" si="35"/>
        <v>48.648648648648653</v>
      </c>
      <c r="D331" s="48"/>
      <c r="E331" s="20">
        <v>14</v>
      </c>
      <c r="F331" s="14">
        <v>3</v>
      </c>
      <c r="G331" s="49">
        <f t="shared" si="36"/>
        <v>366.66666666666663</v>
      </c>
      <c r="H331" s="33">
        <f t="shared" si="37"/>
        <v>5.6749087961086332E-2</v>
      </c>
      <c r="I331" s="33">
        <f t="shared" si="38"/>
        <v>1.0028413839211098E-2</v>
      </c>
      <c r="J331" s="20">
        <v>55</v>
      </c>
      <c r="K331" s="14">
        <v>37</v>
      </c>
      <c r="L331" s="49">
        <f t="shared" si="39"/>
        <v>48.648648648648653</v>
      </c>
      <c r="M331" s="33">
        <f t="shared" si="40"/>
        <v>2.0935074624025093E-2</v>
      </c>
      <c r="N331" s="34">
        <f t="shared" si="41"/>
        <v>1.4909315098300742E-2</v>
      </c>
    </row>
    <row r="332" spans="1:14" hidden="1" outlineLevel="1" x14ac:dyDescent="0.25">
      <c r="A332" s="36"/>
      <c r="B332" s="50" t="s">
        <v>356</v>
      </c>
      <c r="C332" s="42">
        <f t="shared" si="35"/>
        <v>18.181818181818183</v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13</v>
      </c>
      <c r="K332" s="14">
        <v>11</v>
      </c>
      <c r="L332" s="49">
        <f t="shared" si="39"/>
        <v>18.181818181818183</v>
      </c>
      <c r="M332" s="33">
        <f t="shared" si="40"/>
        <v>4.9482903656786576E-3</v>
      </c>
      <c r="N332" s="34">
        <f t="shared" si="41"/>
        <v>4.4324990832785988E-3</v>
      </c>
    </row>
    <row r="333" spans="1:14" collapsed="1" x14ac:dyDescent="0.25">
      <c r="A333" s="36" t="s">
        <v>357</v>
      </c>
      <c r="B333" s="1" t="s">
        <v>356</v>
      </c>
      <c r="C333" s="42">
        <f t="shared" si="35"/>
        <v>-23.098075160403301</v>
      </c>
      <c r="D333" s="48"/>
      <c r="E333" s="20">
        <v>112</v>
      </c>
      <c r="F333" s="14">
        <v>96</v>
      </c>
      <c r="G333" s="49">
        <f t="shared" si="36"/>
        <v>16.666666666666664</v>
      </c>
      <c r="H333" s="33">
        <f t="shared" si="37"/>
        <v>0.45399270368869066</v>
      </c>
      <c r="I333" s="33">
        <f t="shared" si="38"/>
        <v>0.32090924285475514</v>
      </c>
      <c r="J333" s="20">
        <v>839</v>
      </c>
      <c r="K333" s="14">
        <v>1091</v>
      </c>
      <c r="L333" s="49">
        <f t="shared" si="39"/>
        <v>-23.098075160403301</v>
      </c>
      <c r="M333" s="33">
        <f t="shared" si="40"/>
        <v>0.31935504744649185</v>
      </c>
      <c r="N333" s="34">
        <f t="shared" si="41"/>
        <v>0.43962331816881373</v>
      </c>
    </row>
    <row r="334" spans="1:14" hidden="1" outlineLevel="1" x14ac:dyDescent="0.25">
      <c r="A334" s="36"/>
      <c r="B334" s="50" t="s">
        <v>358</v>
      </c>
      <c r="C334" s="42">
        <f t="shared" si="35"/>
        <v>-23.098075160403301</v>
      </c>
      <c r="D334" s="48"/>
      <c r="E334" s="20">
        <v>112</v>
      </c>
      <c r="F334" s="14">
        <v>96</v>
      </c>
      <c r="G334" s="49">
        <f t="shared" si="36"/>
        <v>16.666666666666664</v>
      </c>
      <c r="H334" s="33">
        <f t="shared" si="37"/>
        <v>0.45399270368869066</v>
      </c>
      <c r="I334" s="33">
        <f t="shared" si="38"/>
        <v>0.32090924285475514</v>
      </c>
      <c r="J334" s="20">
        <v>839</v>
      </c>
      <c r="K334" s="14">
        <v>1091</v>
      </c>
      <c r="L334" s="49">
        <f t="shared" si="39"/>
        <v>-23.098075160403301</v>
      </c>
      <c r="M334" s="33">
        <f t="shared" si="40"/>
        <v>0.31935504744649185</v>
      </c>
      <c r="N334" s="34">
        <f t="shared" si="41"/>
        <v>0.43962331816881373</v>
      </c>
    </row>
    <row r="335" spans="1:14" collapsed="1" x14ac:dyDescent="0.25">
      <c r="A335" s="36" t="s">
        <v>359</v>
      </c>
      <c r="B335" s="1" t="s">
        <v>360</v>
      </c>
      <c r="C335" s="42">
        <f t="shared" si="35"/>
        <v>237.03703703703701</v>
      </c>
      <c r="D335" s="48"/>
      <c r="E335" s="20">
        <v>5</v>
      </c>
      <c r="F335" s="14">
        <v>5</v>
      </c>
      <c r="G335" s="49">
        <f t="shared" si="36"/>
        <v>0</v>
      </c>
      <c r="H335" s="33">
        <f t="shared" si="37"/>
        <v>2.0267531414673693E-2</v>
      </c>
      <c r="I335" s="33">
        <f t="shared" si="38"/>
        <v>1.6714023065351833E-2</v>
      </c>
      <c r="J335" s="20">
        <v>91</v>
      </c>
      <c r="K335" s="14">
        <v>27</v>
      </c>
      <c r="L335" s="49">
        <f t="shared" si="39"/>
        <v>237.03703703703701</v>
      </c>
      <c r="M335" s="33">
        <f t="shared" si="40"/>
        <v>3.4638032559750606E-2</v>
      </c>
      <c r="N335" s="34">
        <f t="shared" si="41"/>
        <v>1.0879770477138378E-2</v>
      </c>
    </row>
    <row r="336" spans="1:14" hidden="1" outlineLevel="1" x14ac:dyDescent="0.25">
      <c r="A336" s="36"/>
      <c r="B336" s="50" t="s">
        <v>361</v>
      </c>
      <c r="C336" s="42">
        <f t="shared" si="35"/>
        <v>560</v>
      </c>
      <c r="D336" s="48"/>
      <c r="E336" s="20">
        <v>3</v>
      </c>
      <c r="F336" s="14">
        <v>2</v>
      </c>
      <c r="G336" s="49">
        <f t="shared" si="36"/>
        <v>50</v>
      </c>
      <c r="H336" s="33">
        <f t="shared" si="37"/>
        <v>1.2160518848804217E-2</v>
      </c>
      <c r="I336" s="33">
        <f t="shared" si="38"/>
        <v>6.6856092261407324E-3</v>
      </c>
      <c r="J336" s="20">
        <v>66</v>
      </c>
      <c r="K336" s="14">
        <v>10</v>
      </c>
      <c r="L336" s="49">
        <f t="shared" si="39"/>
        <v>560</v>
      </c>
      <c r="M336" s="33">
        <f t="shared" si="40"/>
        <v>2.512208954883011E-2</v>
      </c>
      <c r="N336" s="34">
        <f t="shared" si="41"/>
        <v>4.0295446211623624E-3</v>
      </c>
    </row>
    <row r="337" spans="1:14" hidden="1" outlineLevel="1" x14ac:dyDescent="0.25">
      <c r="A337" s="36"/>
      <c r="B337" s="50" t="s">
        <v>362</v>
      </c>
      <c r="C337" s="42">
        <f t="shared" si="35"/>
        <v>62.5</v>
      </c>
      <c r="D337" s="48"/>
      <c r="E337" s="20">
        <v>2</v>
      </c>
      <c r="F337" s="14">
        <v>2</v>
      </c>
      <c r="G337" s="49">
        <f t="shared" si="36"/>
        <v>0</v>
      </c>
      <c r="H337" s="33">
        <f t="shared" si="37"/>
        <v>8.1070125658694783E-3</v>
      </c>
      <c r="I337" s="33">
        <f t="shared" si="38"/>
        <v>6.6856092261407324E-3</v>
      </c>
      <c r="J337" s="20">
        <v>13</v>
      </c>
      <c r="K337" s="14">
        <v>8</v>
      </c>
      <c r="L337" s="49">
        <f t="shared" si="39"/>
        <v>62.5</v>
      </c>
      <c r="M337" s="33">
        <f t="shared" si="40"/>
        <v>4.9482903656786576E-3</v>
      </c>
      <c r="N337" s="34">
        <f t="shared" si="41"/>
        <v>3.2236356969298904E-3</v>
      </c>
    </row>
    <row r="338" spans="1:14" hidden="1" outlineLevel="1" x14ac:dyDescent="0.25">
      <c r="A338" s="36"/>
      <c r="B338" s="50" t="s">
        <v>363</v>
      </c>
      <c r="C338" s="42">
        <f t="shared" si="35"/>
        <v>14.285714285714285</v>
      </c>
      <c r="D338" s="48"/>
      <c r="E338" s="20">
        <v>0</v>
      </c>
      <c r="F338" s="14">
        <v>1</v>
      </c>
      <c r="G338" s="49">
        <f t="shared" si="36"/>
        <v>-100</v>
      </c>
      <c r="H338" s="33" t="str">
        <f t="shared" si="37"/>
        <v/>
      </c>
      <c r="I338" s="33">
        <f t="shared" si="38"/>
        <v>3.3428046130703662E-3</v>
      </c>
      <c r="J338" s="20">
        <v>8</v>
      </c>
      <c r="K338" s="14">
        <v>7</v>
      </c>
      <c r="L338" s="49">
        <f t="shared" si="39"/>
        <v>14.285714285714285</v>
      </c>
      <c r="M338" s="33">
        <f t="shared" si="40"/>
        <v>3.045101763494559E-3</v>
      </c>
      <c r="N338" s="34">
        <f t="shared" si="41"/>
        <v>2.8206812348136536E-3</v>
      </c>
    </row>
    <row r="339" spans="1:14" hidden="1" outlineLevel="1" x14ac:dyDescent="0.25">
      <c r="A339" s="36"/>
      <c r="B339" s="50" t="s">
        <v>364</v>
      </c>
      <c r="C339" s="42" t="str">
        <f t="shared" si="35"/>
        <v/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3</v>
      </c>
      <c r="K339" s="14">
        <v>0</v>
      </c>
      <c r="L339" s="49" t="str">
        <f t="shared" si="39"/>
        <v/>
      </c>
      <c r="M339" s="33">
        <f t="shared" si="40"/>
        <v>1.1419131613104596E-3</v>
      </c>
      <c r="N339" s="34" t="str">
        <f t="shared" si="41"/>
        <v/>
      </c>
    </row>
    <row r="340" spans="1:14" hidden="1" outlineLevel="1" x14ac:dyDescent="0.25">
      <c r="A340" s="36"/>
      <c r="B340" s="50" t="s">
        <v>365</v>
      </c>
      <c r="C340" s="42">
        <f t="shared" si="35"/>
        <v>-50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1</v>
      </c>
      <c r="K340" s="14">
        <v>2</v>
      </c>
      <c r="L340" s="49">
        <f t="shared" si="39"/>
        <v>-50</v>
      </c>
      <c r="M340" s="33">
        <f t="shared" si="40"/>
        <v>3.8063772043681987E-4</v>
      </c>
      <c r="N340" s="34">
        <f t="shared" si="41"/>
        <v>8.059089242324726E-4</v>
      </c>
    </row>
    <row r="341" spans="1:14" collapsed="1" x14ac:dyDescent="0.25">
      <c r="A341" s="36" t="s">
        <v>366</v>
      </c>
      <c r="B341" s="1" t="s">
        <v>367</v>
      </c>
      <c r="C341" s="42">
        <f t="shared" si="35"/>
        <v>-79.810725552050471</v>
      </c>
      <c r="D341" s="48"/>
      <c r="E341" s="20">
        <v>5</v>
      </c>
      <c r="F341" s="14">
        <v>71</v>
      </c>
      <c r="G341" s="49">
        <f t="shared" si="36"/>
        <v>-92.957746478873233</v>
      </c>
      <c r="H341" s="33">
        <f t="shared" si="37"/>
        <v>2.0267531414673693E-2</v>
      </c>
      <c r="I341" s="33">
        <f t="shared" si="38"/>
        <v>0.23733912752799596</v>
      </c>
      <c r="J341" s="20">
        <v>64</v>
      </c>
      <c r="K341" s="14">
        <v>317</v>
      </c>
      <c r="L341" s="49">
        <f t="shared" si="39"/>
        <v>-79.810725552050471</v>
      </c>
      <c r="M341" s="33">
        <f t="shared" si="40"/>
        <v>2.4360814107956472E-2</v>
      </c>
      <c r="N341" s="34">
        <f t="shared" si="41"/>
        <v>0.12773656449084689</v>
      </c>
    </row>
    <row r="342" spans="1:14" hidden="1" outlineLevel="1" x14ac:dyDescent="0.25">
      <c r="A342" s="36"/>
      <c r="B342" s="50" t="s">
        <v>368</v>
      </c>
      <c r="C342" s="42">
        <f t="shared" si="35"/>
        <v>-79.810725552050471</v>
      </c>
      <c r="D342" s="48"/>
      <c r="E342" s="20">
        <v>5</v>
      </c>
      <c r="F342" s="14">
        <v>71</v>
      </c>
      <c r="G342" s="49">
        <f t="shared" si="36"/>
        <v>-92.957746478873233</v>
      </c>
      <c r="H342" s="33">
        <f t="shared" si="37"/>
        <v>2.0267531414673693E-2</v>
      </c>
      <c r="I342" s="33">
        <f t="shared" si="38"/>
        <v>0.23733912752799596</v>
      </c>
      <c r="J342" s="20">
        <v>64</v>
      </c>
      <c r="K342" s="14">
        <v>317</v>
      </c>
      <c r="L342" s="49">
        <f t="shared" si="39"/>
        <v>-79.810725552050471</v>
      </c>
      <c r="M342" s="33">
        <f t="shared" si="40"/>
        <v>2.4360814107956472E-2</v>
      </c>
      <c r="N342" s="34">
        <f t="shared" si="41"/>
        <v>0.12773656449084689</v>
      </c>
    </row>
    <row r="343" spans="1:14" collapsed="1" x14ac:dyDescent="0.25">
      <c r="A343" s="36" t="s">
        <v>369</v>
      </c>
      <c r="B343" s="1" t="s">
        <v>370</v>
      </c>
      <c r="C343" s="42">
        <f t="shared" si="35"/>
        <v>18.367346938775512</v>
      </c>
      <c r="D343" s="48"/>
      <c r="E343" s="20">
        <v>4</v>
      </c>
      <c r="F343" s="14">
        <v>1</v>
      </c>
      <c r="G343" s="49">
        <f t="shared" si="36"/>
        <v>300</v>
      </c>
      <c r="H343" s="33">
        <f t="shared" si="37"/>
        <v>1.6214025131738957E-2</v>
      </c>
      <c r="I343" s="33">
        <f t="shared" si="38"/>
        <v>3.3428046130703662E-3</v>
      </c>
      <c r="J343" s="20">
        <v>58</v>
      </c>
      <c r="K343" s="14">
        <v>49</v>
      </c>
      <c r="L343" s="49">
        <f t="shared" si="39"/>
        <v>18.367346938775512</v>
      </c>
      <c r="M343" s="33">
        <f t="shared" si="40"/>
        <v>2.2076987785335553E-2</v>
      </c>
      <c r="N343" s="34">
        <f t="shared" si="41"/>
        <v>1.9744768643695575E-2</v>
      </c>
    </row>
    <row r="344" spans="1:14" hidden="1" outlineLevel="1" x14ac:dyDescent="0.25">
      <c r="A344" s="36"/>
      <c r="B344" s="50" t="s">
        <v>370</v>
      </c>
      <c r="C344" s="42">
        <f t="shared" si="35"/>
        <v>18.367346938775512</v>
      </c>
      <c r="D344" s="48"/>
      <c r="E344" s="20">
        <v>4</v>
      </c>
      <c r="F344" s="14">
        <v>1</v>
      </c>
      <c r="G344" s="49">
        <f t="shared" si="36"/>
        <v>300</v>
      </c>
      <c r="H344" s="33">
        <f t="shared" si="37"/>
        <v>1.6214025131738957E-2</v>
      </c>
      <c r="I344" s="33">
        <f t="shared" si="38"/>
        <v>3.3428046130703662E-3</v>
      </c>
      <c r="J344" s="20">
        <v>58</v>
      </c>
      <c r="K344" s="14">
        <v>49</v>
      </c>
      <c r="L344" s="49">
        <f t="shared" si="39"/>
        <v>18.367346938775512</v>
      </c>
      <c r="M344" s="33">
        <f t="shared" si="40"/>
        <v>2.2076987785335553E-2</v>
      </c>
      <c r="N344" s="34">
        <f t="shared" si="41"/>
        <v>1.9744768643695575E-2</v>
      </c>
    </row>
    <row r="345" spans="1:14" collapsed="1" x14ac:dyDescent="0.25">
      <c r="A345" s="36" t="s">
        <v>371</v>
      </c>
      <c r="B345" s="1" t="s">
        <v>372</v>
      </c>
      <c r="C345" s="42">
        <f t="shared" si="35"/>
        <v>26.829268292682929</v>
      </c>
      <c r="D345" s="48"/>
      <c r="E345" s="20">
        <v>0</v>
      </c>
      <c r="F345" s="14">
        <v>11</v>
      </c>
      <c r="G345" s="49">
        <f t="shared" si="36"/>
        <v>-100</v>
      </c>
      <c r="H345" s="33" t="str">
        <f t="shared" si="37"/>
        <v/>
      </c>
      <c r="I345" s="33">
        <f t="shared" si="38"/>
        <v>3.6770850743774029E-2</v>
      </c>
      <c r="J345" s="20">
        <v>52</v>
      </c>
      <c r="K345" s="14">
        <v>41</v>
      </c>
      <c r="L345" s="49">
        <f t="shared" si="39"/>
        <v>26.829268292682929</v>
      </c>
      <c r="M345" s="33">
        <f t="shared" si="40"/>
        <v>1.9793161462714631E-2</v>
      </c>
      <c r="N345" s="34">
        <f t="shared" si="41"/>
        <v>1.6521132946765688E-2</v>
      </c>
    </row>
    <row r="346" spans="1:14" hidden="1" outlineLevel="1" x14ac:dyDescent="0.25">
      <c r="A346" s="36"/>
      <c r="B346" s="50" t="s">
        <v>373</v>
      </c>
      <c r="C346" s="42">
        <f t="shared" si="35"/>
        <v>26.829268292682929</v>
      </c>
      <c r="D346" s="48"/>
      <c r="E346" s="20">
        <v>0</v>
      </c>
      <c r="F346" s="14">
        <v>11</v>
      </c>
      <c r="G346" s="49">
        <f t="shared" si="36"/>
        <v>-100</v>
      </c>
      <c r="H346" s="33" t="str">
        <f t="shared" si="37"/>
        <v/>
      </c>
      <c r="I346" s="33">
        <f t="shared" si="38"/>
        <v>3.6770850743774029E-2</v>
      </c>
      <c r="J346" s="20">
        <v>52</v>
      </c>
      <c r="K346" s="14">
        <v>41</v>
      </c>
      <c r="L346" s="49">
        <f t="shared" si="39"/>
        <v>26.829268292682929</v>
      </c>
      <c r="M346" s="33">
        <f t="shared" si="40"/>
        <v>1.9793161462714631E-2</v>
      </c>
      <c r="N346" s="34">
        <f t="shared" si="41"/>
        <v>1.6521132946765688E-2</v>
      </c>
    </row>
    <row r="347" spans="1:14" collapsed="1" x14ac:dyDescent="0.25">
      <c r="A347" s="36" t="s">
        <v>374</v>
      </c>
      <c r="B347" s="1" t="s">
        <v>375</v>
      </c>
      <c r="C347" s="42">
        <f t="shared" si="35"/>
        <v>-2.083333333333333</v>
      </c>
      <c r="D347" s="48"/>
      <c r="E347" s="20">
        <v>8</v>
      </c>
      <c r="F347" s="14">
        <v>8</v>
      </c>
      <c r="G347" s="49">
        <f t="shared" si="36"/>
        <v>0</v>
      </c>
      <c r="H347" s="33">
        <f t="shared" si="37"/>
        <v>3.2428050263477913E-2</v>
      </c>
      <c r="I347" s="33">
        <f t="shared" si="38"/>
        <v>2.6742436904562929E-2</v>
      </c>
      <c r="J347" s="20">
        <v>47</v>
      </c>
      <c r="K347" s="14">
        <v>48</v>
      </c>
      <c r="L347" s="49">
        <f t="shared" si="39"/>
        <v>-2.083333333333333</v>
      </c>
      <c r="M347" s="33">
        <f t="shared" si="40"/>
        <v>1.7889972860530533E-2</v>
      </c>
      <c r="N347" s="34">
        <f t="shared" si="41"/>
        <v>1.9341814181579341E-2</v>
      </c>
    </row>
    <row r="348" spans="1:14" hidden="1" outlineLevel="1" x14ac:dyDescent="0.25">
      <c r="A348" s="36"/>
      <c r="B348" s="50" t="s">
        <v>376</v>
      </c>
      <c r="C348" s="42">
        <f t="shared" si="35"/>
        <v>-7.6923076923076925</v>
      </c>
      <c r="D348" s="48"/>
      <c r="E348" s="20">
        <v>4</v>
      </c>
      <c r="F348" s="14">
        <v>6</v>
      </c>
      <c r="G348" s="49">
        <f t="shared" si="36"/>
        <v>-33.333333333333329</v>
      </c>
      <c r="H348" s="33">
        <f t="shared" si="37"/>
        <v>1.6214025131738957E-2</v>
      </c>
      <c r="I348" s="33">
        <f t="shared" si="38"/>
        <v>2.0056827678422196E-2</v>
      </c>
      <c r="J348" s="20">
        <v>24</v>
      </c>
      <c r="K348" s="14">
        <v>26</v>
      </c>
      <c r="L348" s="49">
        <f t="shared" si="39"/>
        <v>-7.6923076923076925</v>
      </c>
      <c r="M348" s="33">
        <f t="shared" si="40"/>
        <v>9.1353052904836769E-3</v>
      </c>
      <c r="N348" s="34">
        <f t="shared" si="41"/>
        <v>1.0476816015022143E-2</v>
      </c>
    </row>
    <row r="349" spans="1:14" hidden="1" outlineLevel="1" x14ac:dyDescent="0.25">
      <c r="A349" s="36"/>
      <c r="B349" s="50" t="s">
        <v>377</v>
      </c>
      <c r="C349" s="42">
        <f t="shared" si="35"/>
        <v>10</v>
      </c>
      <c r="D349" s="48"/>
      <c r="E349" s="20">
        <v>4</v>
      </c>
      <c r="F349" s="14">
        <v>2</v>
      </c>
      <c r="G349" s="49">
        <f t="shared" si="36"/>
        <v>100</v>
      </c>
      <c r="H349" s="33">
        <f t="shared" si="37"/>
        <v>1.6214025131738957E-2</v>
      </c>
      <c r="I349" s="33">
        <f t="shared" si="38"/>
        <v>6.6856092261407324E-3</v>
      </c>
      <c r="J349" s="20">
        <v>22</v>
      </c>
      <c r="K349" s="14">
        <v>20</v>
      </c>
      <c r="L349" s="49">
        <f t="shared" si="39"/>
        <v>10</v>
      </c>
      <c r="M349" s="33">
        <f t="shared" si="40"/>
        <v>8.3740298496100367E-3</v>
      </c>
      <c r="N349" s="34">
        <f t="shared" si="41"/>
        <v>8.0590892423247247E-3</v>
      </c>
    </row>
    <row r="350" spans="1:14" hidden="1" outlineLevel="1" x14ac:dyDescent="0.25">
      <c r="A350" s="36"/>
      <c r="B350" s="50" t="s">
        <v>378</v>
      </c>
      <c r="C350" s="42">
        <f t="shared" si="35"/>
        <v>-50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</v>
      </c>
      <c r="K350" s="14">
        <v>2</v>
      </c>
      <c r="L350" s="49">
        <f t="shared" si="39"/>
        <v>-50</v>
      </c>
      <c r="M350" s="33">
        <f t="shared" si="40"/>
        <v>3.8063772043681987E-4</v>
      </c>
      <c r="N350" s="34">
        <f t="shared" si="41"/>
        <v>8.059089242324726E-4</v>
      </c>
    </row>
    <row r="351" spans="1:14" collapsed="1" x14ac:dyDescent="0.25">
      <c r="A351" s="36" t="s">
        <v>379</v>
      </c>
      <c r="B351" s="1" t="s">
        <v>380</v>
      </c>
      <c r="C351" s="42">
        <f t="shared" si="35"/>
        <v>135.29411764705884</v>
      </c>
      <c r="D351" s="48"/>
      <c r="E351" s="20">
        <v>2</v>
      </c>
      <c r="F351" s="14">
        <v>4</v>
      </c>
      <c r="G351" s="49">
        <f t="shared" si="36"/>
        <v>-50</v>
      </c>
      <c r="H351" s="33">
        <f t="shared" si="37"/>
        <v>8.1070125658694783E-3</v>
      </c>
      <c r="I351" s="33">
        <f t="shared" si="38"/>
        <v>1.3371218452281465E-2</v>
      </c>
      <c r="J351" s="20">
        <v>40</v>
      </c>
      <c r="K351" s="14">
        <v>17</v>
      </c>
      <c r="L351" s="49">
        <f t="shared" si="39"/>
        <v>135.29411764705884</v>
      </c>
      <c r="M351" s="33">
        <f t="shared" si="40"/>
        <v>1.5225508817472795E-2</v>
      </c>
      <c r="N351" s="34">
        <f t="shared" si="41"/>
        <v>6.8502258559760163E-3</v>
      </c>
    </row>
    <row r="352" spans="1:14" hidden="1" outlineLevel="1" x14ac:dyDescent="0.25">
      <c r="A352" s="36"/>
      <c r="B352" s="50" t="s">
        <v>380</v>
      </c>
      <c r="C352" s="42">
        <f t="shared" si="35"/>
        <v>135.29411764705884</v>
      </c>
      <c r="D352" s="48"/>
      <c r="E352" s="20">
        <v>2</v>
      </c>
      <c r="F352" s="14">
        <v>4</v>
      </c>
      <c r="G352" s="49">
        <f t="shared" si="36"/>
        <v>-50</v>
      </c>
      <c r="H352" s="33">
        <f t="shared" si="37"/>
        <v>8.1070125658694783E-3</v>
      </c>
      <c r="I352" s="33">
        <f t="shared" si="38"/>
        <v>1.3371218452281465E-2</v>
      </c>
      <c r="J352" s="20">
        <v>40</v>
      </c>
      <c r="K352" s="14">
        <v>17</v>
      </c>
      <c r="L352" s="49">
        <f t="shared" si="39"/>
        <v>135.29411764705884</v>
      </c>
      <c r="M352" s="33">
        <f t="shared" si="40"/>
        <v>1.5225508817472795E-2</v>
      </c>
      <c r="N352" s="34">
        <f t="shared" si="41"/>
        <v>6.8502258559760163E-3</v>
      </c>
    </row>
    <row r="353" spans="1:14" collapsed="1" x14ac:dyDescent="0.25">
      <c r="A353" s="36" t="s">
        <v>381</v>
      </c>
      <c r="B353" s="1" t="s">
        <v>382</v>
      </c>
      <c r="C353" s="42">
        <f t="shared" si="35"/>
        <v>-36.538461538461533</v>
      </c>
      <c r="D353" s="48"/>
      <c r="E353" s="20">
        <v>0</v>
      </c>
      <c r="F353" s="14">
        <v>8</v>
      </c>
      <c r="G353" s="49">
        <f t="shared" si="36"/>
        <v>-100</v>
      </c>
      <c r="H353" s="33" t="str">
        <f t="shared" si="37"/>
        <v/>
      </c>
      <c r="I353" s="33">
        <f t="shared" si="38"/>
        <v>2.6742436904562929E-2</v>
      </c>
      <c r="J353" s="20">
        <v>33</v>
      </c>
      <c r="K353" s="14">
        <v>52</v>
      </c>
      <c r="L353" s="49">
        <f t="shared" si="39"/>
        <v>-36.538461538461533</v>
      </c>
      <c r="M353" s="33">
        <f t="shared" si="40"/>
        <v>1.2561044774415055E-2</v>
      </c>
      <c r="N353" s="34">
        <f t="shared" si="41"/>
        <v>2.0953632030044286E-2</v>
      </c>
    </row>
    <row r="354" spans="1:14" hidden="1" outlineLevel="1" x14ac:dyDescent="0.25">
      <c r="A354" s="36"/>
      <c r="B354" s="50">
        <v>3</v>
      </c>
      <c r="C354" s="42">
        <f t="shared" si="35"/>
        <v>-33.333333333333329</v>
      </c>
      <c r="D354" s="48"/>
      <c r="E354" s="20">
        <v>0</v>
      </c>
      <c r="F354" s="14">
        <v>3</v>
      </c>
      <c r="G354" s="49">
        <f t="shared" si="36"/>
        <v>-100</v>
      </c>
      <c r="H354" s="33" t="str">
        <f t="shared" si="37"/>
        <v/>
      </c>
      <c r="I354" s="33">
        <f t="shared" si="38"/>
        <v>1.0028413839211098E-2</v>
      </c>
      <c r="J354" s="20">
        <v>14</v>
      </c>
      <c r="K354" s="14">
        <v>21</v>
      </c>
      <c r="L354" s="49">
        <f t="shared" si="39"/>
        <v>-33.333333333333329</v>
      </c>
      <c r="M354" s="33">
        <f t="shared" si="40"/>
        <v>5.3289280861154777E-3</v>
      </c>
      <c r="N354" s="34">
        <f t="shared" si="41"/>
        <v>8.4620437044409611E-3</v>
      </c>
    </row>
    <row r="355" spans="1:14" hidden="1" outlineLevel="1" x14ac:dyDescent="0.25">
      <c r="A355" s="36"/>
      <c r="B355" s="50">
        <v>4</v>
      </c>
      <c r="C355" s="42">
        <f t="shared" si="35"/>
        <v>-40</v>
      </c>
      <c r="D355" s="48"/>
      <c r="E355" s="20">
        <v>0</v>
      </c>
      <c r="F355" s="14">
        <v>2</v>
      </c>
      <c r="G355" s="49">
        <f t="shared" si="36"/>
        <v>-100</v>
      </c>
      <c r="H355" s="33" t="str">
        <f t="shared" si="37"/>
        <v/>
      </c>
      <c r="I355" s="33">
        <f t="shared" si="38"/>
        <v>6.6856092261407324E-3</v>
      </c>
      <c r="J355" s="20">
        <v>12</v>
      </c>
      <c r="K355" s="14">
        <v>20</v>
      </c>
      <c r="L355" s="49">
        <f t="shared" si="39"/>
        <v>-40</v>
      </c>
      <c r="M355" s="33">
        <f t="shared" si="40"/>
        <v>4.5676526452418384E-3</v>
      </c>
      <c r="N355" s="34">
        <f t="shared" si="41"/>
        <v>8.0590892423247247E-3</v>
      </c>
    </row>
    <row r="356" spans="1:14" hidden="1" outlineLevel="1" x14ac:dyDescent="0.25">
      <c r="A356" s="36"/>
      <c r="B356" s="50">
        <v>7</v>
      </c>
      <c r="C356" s="42" t="str">
        <f t="shared" si="35"/>
        <v/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5</v>
      </c>
      <c r="K356" s="14">
        <v>0</v>
      </c>
      <c r="L356" s="49" t="str">
        <f t="shared" si="39"/>
        <v/>
      </c>
      <c r="M356" s="33">
        <f t="shared" si="40"/>
        <v>1.9031886021840993E-3</v>
      </c>
      <c r="N356" s="34" t="str">
        <f t="shared" si="41"/>
        <v/>
      </c>
    </row>
    <row r="357" spans="1:14" hidden="1" outlineLevel="1" x14ac:dyDescent="0.25">
      <c r="A357" s="36"/>
      <c r="B357" s="50">
        <v>5</v>
      </c>
      <c r="C357" s="42">
        <f t="shared" si="35"/>
        <v>-81.818181818181827</v>
      </c>
      <c r="D357" s="48"/>
      <c r="E357" s="20">
        <v>0</v>
      </c>
      <c r="F357" s="14">
        <v>3</v>
      </c>
      <c r="G357" s="49">
        <f t="shared" si="36"/>
        <v>-100</v>
      </c>
      <c r="H357" s="33" t="str">
        <f t="shared" si="37"/>
        <v/>
      </c>
      <c r="I357" s="33">
        <f t="shared" si="38"/>
        <v>1.0028413839211098E-2</v>
      </c>
      <c r="J357" s="20">
        <v>2</v>
      </c>
      <c r="K357" s="14">
        <v>11</v>
      </c>
      <c r="L357" s="49">
        <f t="shared" si="39"/>
        <v>-81.818181818181827</v>
      </c>
      <c r="M357" s="33">
        <f t="shared" si="40"/>
        <v>7.6127544087363974E-4</v>
      </c>
      <c r="N357" s="34">
        <f t="shared" si="41"/>
        <v>4.4324990832785988E-3</v>
      </c>
    </row>
    <row r="358" spans="1:14" collapsed="1" x14ac:dyDescent="0.25">
      <c r="A358" s="36" t="s">
        <v>383</v>
      </c>
      <c r="B358" s="1" t="s">
        <v>384</v>
      </c>
      <c r="C358" s="42">
        <f t="shared" si="35"/>
        <v>-39.215686274509807</v>
      </c>
      <c r="D358" s="48"/>
      <c r="E358" s="20">
        <v>0</v>
      </c>
      <c r="F358" s="14">
        <v>5</v>
      </c>
      <c r="G358" s="49">
        <f t="shared" si="36"/>
        <v>-100</v>
      </c>
      <c r="H358" s="33" t="str">
        <f t="shared" si="37"/>
        <v/>
      </c>
      <c r="I358" s="33">
        <f t="shared" si="38"/>
        <v>1.6714023065351833E-2</v>
      </c>
      <c r="J358" s="20">
        <v>31</v>
      </c>
      <c r="K358" s="14">
        <v>51</v>
      </c>
      <c r="L358" s="49">
        <f t="shared" si="39"/>
        <v>-39.215686274509807</v>
      </c>
      <c r="M358" s="33">
        <f t="shared" si="40"/>
        <v>1.1799769333541415E-2</v>
      </c>
      <c r="N358" s="34">
        <f t="shared" si="41"/>
        <v>2.0550677567928048E-2</v>
      </c>
    </row>
    <row r="359" spans="1:14" hidden="1" outlineLevel="1" x14ac:dyDescent="0.25">
      <c r="A359" s="36"/>
      <c r="B359" s="50" t="s">
        <v>384</v>
      </c>
      <c r="C359" s="42">
        <f t="shared" si="35"/>
        <v>-39.215686274509807</v>
      </c>
      <c r="D359" s="48"/>
      <c r="E359" s="20">
        <v>0</v>
      </c>
      <c r="F359" s="14">
        <v>5</v>
      </c>
      <c r="G359" s="49">
        <f t="shared" si="36"/>
        <v>-100</v>
      </c>
      <c r="H359" s="33" t="str">
        <f t="shared" si="37"/>
        <v/>
      </c>
      <c r="I359" s="33">
        <f t="shared" si="38"/>
        <v>1.6714023065351833E-2</v>
      </c>
      <c r="J359" s="20">
        <v>31</v>
      </c>
      <c r="K359" s="14">
        <v>51</v>
      </c>
      <c r="L359" s="49">
        <f t="shared" si="39"/>
        <v>-39.215686274509807</v>
      </c>
      <c r="M359" s="33">
        <f t="shared" si="40"/>
        <v>1.1799769333541415E-2</v>
      </c>
      <c r="N359" s="34">
        <f t="shared" si="41"/>
        <v>2.0550677567928048E-2</v>
      </c>
    </row>
    <row r="360" spans="1:14" collapsed="1" x14ac:dyDescent="0.25">
      <c r="A360" s="36" t="s">
        <v>385</v>
      </c>
      <c r="B360" s="1" t="s">
        <v>386</v>
      </c>
      <c r="C360" s="42">
        <f t="shared" si="35"/>
        <v>-27.906976744186046</v>
      </c>
      <c r="D360" s="48"/>
      <c r="E360" s="20">
        <v>0</v>
      </c>
      <c r="F360" s="14">
        <v>11</v>
      </c>
      <c r="G360" s="49">
        <f t="shared" si="36"/>
        <v>-100</v>
      </c>
      <c r="H360" s="33" t="str">
        <f t="shared" si="37"/>
        <v/>
      </c>
      <c r="I360" s="33">
        <f t="shared" si="38"/>
        <v>3.6770850743774029E-2</v>
      </c>
      <c r="J360" s="20">
        <v>31</v>
      </c>
      <c r="K360" s="14">
        <v>43</v>
      </c>
      <c r="L360" s="49">
        <f t="shared" si="39"/>
        <v>-27.906976744186046</v>
      </c>
      <c r="M360" s="33">
        <f t="shared" si="40"/>
        <v>1.1799769333541415E-2</v>
      </c>
      <c r="N360" s="34">
        <f t="shared" si="41"/>
        <v>1.732704187099816E-2</v>
      </c>
    </row>
    <row r="361" spans="1:14" hidden="1" outlineLevel="1" x14ac:dyDescent="0.25">
      <c r="A361" s="36"/>
      <c r="B361" s="50" t="s">
        <v>386</v>
      </c>
      <c r="C361" s="42">
        <f t="shared" si="35"/>
        <v>-27.906976744186046</v>
      </c>
      <c r="D361" s="48"/>
      <c r="E361" s="20">
        <v>0</v>
      </c>
      <c r="F361" s="14">
        <v>11</v>
      </c>
      <c r="G361" s="49">
        <f t="shared" si="36"/>
        <v>-100</v>
      </c>
      <c r="H361" s="33" t="str">
        <f t="shared" si="37"/>
        <v/>
      </c>
      <c r="I361" s="33">
        <f t="shared" si="38"/>
        <v>3.6770850743774029E-2</v>
      </c>
      <c r="J361" s="20">
        <v>31</v>
      </c>
      <c r="K361" s="14">
        <v>43</v>
      </c>
      <c r="L361" s="49">
        <f t="shared" si="39"/>
        <v>-27.906976744186046</v>
      </c>
      <c r="M361" s="33">
        <f t="shared" si="40"/>
        <v>1.1799769333541415E-2</v>
      </c>
      <c r="N361" s="34">
        <f t="shared" si="41"/>
        <v>1.732704187099816E-2</v>
      </c>
    </row>
    <row r="362" spans="1:14" collapsed="1" x14ac:dyDescent="0.25">
      <c r="A362" s="36" t="s">
        <v>387</v>
      </c>
      <c r="B362" s="1" t="s">
        <v>388</v>
      </c>
      <c r="C362" s="42">
        <f t="shared" si="35"/>
        <v>21.428571428571427</v>
      </c>
      <c r="D362" s="48"/>
      <c r="E362" s="20">
        <v>0</v>
      </c>
      <c r="F362" s="14">
        <v>3</v>
      </c>
      <c r="G362" s="49">
        <f t="shared" si="36"/>
        <v>-100</v>
      </c>
      <c r="H362" s="33" t="str">
        <f t="shared" si="37"/>
        <v/>
      </c>
      <c r="I362" s="33">
        <f t="shared" si="38"/>
        <v>1.0028413839211098E-2</v>
      </c>
      <c r="J362" s="20">
        <v>17</v>
      </c>
      <c r="K362" s="14">
        <v>14</v>
      </c>
      <c r="L362" s="49">
        <f t="shared" si="39"/>
        <v>21.428571428571427</v>
      </c>
      <c r="M362" s="33">
        <f t="shared" si="40"/>
        <v>6.4708412474259371E-3</v>
      </c>
      <c r="N362" s="34">
        <f t="shared" si="41"/>
        <v>5.6413624696273071E-3</v>
      </c>
    </row>
    <row r="363" spans="1:14" hidden="1" outlineLevel="1" x14ac:dyDescent="0.25">
      <c r="A363" s="36"/>
      <c r="B363" s="50" t="s">
        <v>388</v>
      </c>
      <c r="C363" s="42">
        <f t="shared" si="35"/>
        <v>21.428571428571427</v>
      </c>
      <c r="D363" s="48"/>
      <c r="E363" s="20">
        <v>0</v>
      </c>
      <c r="F363" s="14">
        <v>3</v>
      </c>
      <c r="G363" s="49">
        <f t="shared" si="36"/>
        <v>-100</v>
      </c>
      <c r="H363" s="33" t="str">
        <f t="shared" si="37"/>
        <v/>
      </c>
      <c r="I363" s="33">
        <f t="shared" si="38"/>
        <v>1.0028413839211098E-2</v>
      </c>
      <c r="J363" s="20">
        <v>17</v>
      </c>
      <c r="K363" s="14">
        <v>14</v>
      </c>
      <c r="L363" s="49">
        <f t="shared" si="39"/>
        <v>21.428571428571427</v>
      </c>
      <c r="M363" s="33">
        <f t="shared" si="40"/>
        <v>6.4708412474259371E-3</v>
      </c>
      <c r="N363" s="34">
        <f t="shared" si="41"/>
        <v>5.6413624696273071E-3</v>
      </c>
    </row>
    <row r="364" spans="1:14" collapsed="1" x14ac:dyDescent="0.25">
      <c r="A364" s="36" t="s">
        <v>389</v>
      </c>
      <c r="B364" s="1" t="s">
        <v>390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13</v>
      </c>
      <c r="K364" s="14">
        <v>0</v>
      </c>
      <c r="L364" s="49" t="str">
        <f t="shared" si="39"/>
        <v/>
      </c>
      <c r="M364" s="33">
        <f t="shared" si="40"/>
        <v>4.9482903656786576E-3</v>
      </c>
      <c r="N364" s="34" t="str">
        <f t="shared" si="41"/>
        <v/>
      </c>
    </row>
    <row r="365" spans="1:14" hidden="1" outlineLevel="1" x14ac:dyDescent="0.25">
      <c r="A365" s="36"/>
      <c r="B365" s="51">
        <v>43346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13</v>
      </c>
      <c r="K365" s="14">
        <v>0</v>
      </c>
      <c r="L365" s="49" t="str">
        <f t="shared" si="39"/>
        <v/>
      </c>
      <c r="M365" s="33">
        <f t="shared" si="40"/>
        <v>4.9482903656786576E-3</v>
      </c>
      <c r="N365" s="34" t="str">
        <f t="shared" si="41"/>
        <v/>
      </c>
    </row>
    <row r="366" spans="1:14" collapsed="1" x14ac:dyDescent="0.25">
      <c r="A366" s="36" t="s">
        <v>391</v>
      </c>
      <c r="B366" s="1" t="s">
        <v>392</v>
      </c>
      <c r="C366" s="42">
        <f t="shared" si="35"/>
        <v>50</v>
      </c>
      <c r="D366" s="48"/>
      <c r="E366" s="20">
        <v>1</v>
      </c>
      <c r="F366" s="14">
        <v>1</v>
      </c>
      <c r="G366" s="49">
        <f t="shared" si="36"/>
        <v>0</v>
      </c>
      <c r="H366" s="33">
        <f t="shared" si="37"/>
        <v>4.0535062829347391E-3</v>
      </c>
      <c r="I366" s="33">
        <f t="shared" si="38"/>
        <v>3.3428046130703662E-3</v>
      </c>
      <c r="J366" s="20">
        <v>12</v>
      </c>
      <c r="K366" s="14">
        <v>8</v>
      </c>
      <c r="L366" s="49">
        <f t="shared" si="39"/>
        <v>50</v>
      </c>
      <c r="M366" s="33">
        <f t="shared" si="40"/>
        <v>4.5676526452418384E-3</v>
      </c>
      <c r="N366" s="34">
        <f t="shared" si="41"/>
        <v>3.2236356969298904E-3</v>
      </c>
    </row>
    <row r="367" spans="1:14" hidden="1" outlineLevel="1" x14ac:dyDescent="0.25">
      <c r="A367" s="36"/>
      <c r="B367" s="50" t="s">
        <v>392</v>
      </c>
      <c r="C367" s="42">
        <f t="shared" si="35"/>
        <v>50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4.0535062829347391E-3</v>
      </c>
      <c r="I367" s="33">
        <f t="shared" si="38"/>
        <v>3.3428046130703662E-3</v>
      </c>
      <c r="J367" s="20">
        <v>12</v>
      </c>
      <c r="K367" s="14">
        <v>8</v>
      </c>
      <c r="L367" s="49">
        <f t="shared" si="39"/>
        <v>50</v>
      </c>
      <c r="M367" s="33">
        <f t="shared" si="40"/>
        <v>4.5676526452418384E-3</v>
      </c>
      <c r="N367" s="34">
        <f t="shared" si="41"/>
        <v>3.2236356969298904E-3</v>
      </c>
    </row>
    <row r="368" spans="1:14" collapsed="1" x14ac:dyDescent="0.25">
      <c r="A368" s="36" t="s">
        <v>393</v>
      </c>
      <c r="B368" s="1" t="s">
        <v>394</v>
      </c>
      <c r="C368" s="42">
        <f t="shared" si="35"/>
        <v>-57.692307692307686</v>
      </c>
      <c r="D368" s="48"/>
      <c r="E368" s="20">
        <v>0</v>
      </c>
      <c r="F368" s="14">
        <v>2</v>
      </c>
      <c r="G368" s="49">
        <f t="shared" si="36"/>
        <v>-100</v>
      </c>
      <c r="H368" s="33" t="str">
        <f t="shared" si="37"/>
        <v/>
      </c>
      <c r="I368" s="33">
        <f t="shared" si="38"/>
        <v>6.6856092261407324E-3</v>
      </c>
      <c r="J368" s="20">
        <v>11</v>
      </c>
      <c r="K368" s="14">
        <v>26</v>
      </c>
      <c r="L368" s="49">
        <f t="shared" si="39"/>
        <v>-57.692307692307686</v>
      </c>
      <c r="M368" s="33">
        <f t="shared" si="40"/>
        <v>4.1870149248050183E-3</v>
      </c>
      <c r="N368" s="34">
        <f t="shared" si="41"/>
        <v>1.0476816015022143E-2</v>
      </c>
    </row>
    <row r="369" spans="1:14" hidden="1" outlineLevel="1" x14ac:dyDescent="0.25">
      <c r="A369" s="36"/>
      <c r="B369" s="50" t="s">
        <v>395</v>
      </c>
      <c r="C369" s="42">
        <f t="shared" si="35"/>
        <v>-57.692307692307686</v>
      </c>
      <c r="D369" s="48"/>
      <c r="E369" s="20">
        <v>0</v>
      </c>
      <c r="F369" s="14">
        <v>2</v>
      </c>
      <c r="G369" s="49">
        <f t="shared" si="36"/>
        <v>-100</v>
      </c>
      <c r="H369" s="33" t="str">
        <f t="shared" si="37"/>
        <v/>
      </c>
      <c r="I369" s="33">
        <f t="shared" si="38"/>
        <v>6.6856092261407324E-3</v>
      </c>
      <c r="J369" s="20">
        <v>11</v>
      </c>
      <c r="K369" s="14">
        <v>26</v>
      </c>
      <c r="L369" s="49">
        <f t="shared" si="39"/>
        <v>-57.692307692307686</v>
      </c>
      <c r="M369" s="33">
        <f t="shared" si="40"/>
        <v>4.1870149248050183E-3</v>
      </c>
      <c r="N369" s="34">
        <f t="shared" si="41"/>
        <v>1.0476816015022143E-2</v>
      </c>
    </row>
    <row r="370" spans="1:14" collapsed="1" x14ac:dyDescent="0.25">
      <c r="A370" s="36" t="s">
        <v>396</v>
      </c>
      <c r="B370" s="1" t="s">
        <v>397</v>
      </c>
      <c r="C370" s="42">
        <f t="shared" si="35"/>
        <v>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6</v>
      </c>
      <c r="K370" s="14">
        <v>6</v>
      </c>
      <c r="L370" s="49">
        <f t="shared" si="39"/>
        <v>0</v>
      </c>
      <c r="M370" s="33">
        <f t="shared" si="40"/>
        <v>2.2838263226209192E-3</v>
      </c>
      <c r="N370" s="34">
        <f t="shared" si="41"/>
        <v>2.4177267726974176E-3</v>
      </c>
    </row>
    <row r="371" spans="1:14" hidden="1" outlineLevel="1" x14ac:dyDescent="0.25">
      <c r="A371" s="36"/>
      <c r="B371" s="50" t="s">
        <v>398</v>
      </c>
      <c r="C371" s="42">
        <f t="shared" si="35"/>
        <v>-20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4</v>
      </c>
      <c r="K371" s="14">
        <v>5</v>
      </c>
      <c r="L371" s="49">
        <f t="shared" si="39"/>
        <v>-20</v>
      </c>
      <c r="M371" s="33">
        <f t="shared" si="40"/>
        <v>1.5225508817472795E-3</v>
      </c>
      <c r="N371" s="34">
        <f t="shared" si="41"/>
        <v>2.0147723105811812E-3</v>
      </c>
    </row>
    <row r="372" spans="1:14" hidden="1" outlineLevel="1" x14ac:dyDescent="0.25">
      <c r="A372" s="36"/>
      <c r="B372" s="50" t="s">
        <v>399</v>
      </c>
      <c r="C372" s="42">
        <f t="shared" si="35"/>
        <v>100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2</v>
      </c>
      <c r="K372" s="14">
        <v>1</v>
      </c>
      <c r="L372" s="49">
        <f t="shared" si="39"/>
        <v>100</v>
      </c>
      <c r="M372" s="33">
        <f t="shared" si="40"/>
        <v>7.6127544087363974E-4</v>
      </c>
      <c r="N372" s="34">
        <f t="shared" si="41"/>
        <v>4.029544621162363E-4</v>
      </c>
    </row>
    <row r="373" spans="1:14" collapsed="1" x14ac:dyDescent="0.25">
      <c r="A373" s="36" t="s">
        <v>400</v>
      </c>
      <c r="B373" s="1" t="s">
        <v>401</v>
      </c>
      <c r="C373" s="42" t="str">
        <f t="shared" si="35"/>
        <v/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6</v>
      </c>
      <c r="K373" s="14">
        <v>0</v>
      </c>
      <c r="L373" s="49" t="str">
        <f t="shared" si="39"/>
        <v/>
      </c>
      <c r="M373" s="33">
        <f t="shared" si="40"/>
        <v>2.2838263226209192E-3</v>
      </c>
      <c r="N373" s="34" t="str">
        <f t="shared" si="41"/>
        <v/>
      </c>
    </row>
    <row r="374" spans="1:14" hidden="1" outlineLevel="1" x14ac:dyDescent="0.25">
      <c r="A374" s="36"/>
      <c r="B374" s="50" t="s">
        <v>356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6</v>
      </c>
      <c r="K374" s="14">
        <v>0</v>
      </c>
      <c r="L374" s="49" t="str">
        <f t="shared" si="39"/>
        <v/>
      </c>
      <c r="M374" s="33">
        <f t="shared" si="40"/>
        <v>2.2838263226209192E-3</v>
      </c>
      <c r="N374" s="34" t="str">
        <f t="shared" si="41"/>
        <v/>
      </c>
    </row>
    <row r="375" spans="1:14" collapsed="1" x14ac:dyDescent="0.25">
      <c r="A375" s="36" t="s">
        <v>402</v>
      </c>
      <c r="B375" s="1" t="s">
        <v>403</v>
      </c>
      <c r="C375" s="42">
        <f t="shared" si="35"/>
        <v>-91.83673469387756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4</v>
      </c>
      <c r="K375" s="14">
        <v>49</v>
      </c>
      <c r="L375" s="49">
        <f t="shared" si="39"/>
        <v>-91.83673469387756</v>
      </c>
      <c r="M375" s="33">
        <f t="shared" si="40"/>
        <v>1.5225508817472795E-3</v>
      </c>
      <c r="N375" s="34">
        <f t="shared" si="41"/>
        <v>1.9744768643695575E-2</v>
      </c>
    </row>
    <row r="376" spans="1:14" hidden="1" outlineLevel="1" x14ac:dyDescent="0.25">
      <c r="A376" s="36"/>
      <c r="B376" s="50" t="s">
        <v>403</v>
      </c>
      <c r="C376" s="42">
        <f t="shared" si="35"/>
        <v>-87.096774193548384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4</v>
      </c>
      <c r="K376" s="14">
        <v>31</v>
      </c>
      <c r="L376" s="49">
        <f t="shared" si="39"/>
        <v>-87.096774193548384</v>
      </c>
      <c r="M376" s="33">
        <f t="shared" si="40"/>
        <v>1.5225508817472795E-3</v>
      </c>
      <c r="N376" s="34">
        <f t="shared" si="41"/>
        <v>1.2491588325603325E-2</v>
      </c>
    </row>
    <row r="377" spans="1:14" hidden="1" outlineLevel="1" x14ac:dyDescent="0.25">
      <c r="A377" s="36"/>
      <c r="B377" s="50" t="s">
        <v>404</v>
      </c>
      <c r="C377" s="42">
        <f t="shared" si="35"/>
        <v>-100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0</v>
      </c>
      <c r="K377" s="14">
        <v>18</v>
      </c>
      <c r="L377" s="49">
        <f t="shared" si="39"/>
        <v>-100</v>
      </c>
      <c r="M377" s="33" t="str">
        <f t="shared" si="40"/>
        <v/>
      </c>
      <c r="N377" s="34">
        <f t="shared" si="41"/>
        <v>7.2531803180922528E-3</v>
      </c>
    </row>
    <row r="378" spans="1:14" collapsed="1" x14ac:dyDescent="0.25">
      <c r="A378" s="36" t="s">
        <v>405</v>
      </c>
      <c r="B378" s="1" t="s">
        <v>406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4.029544621162363E-4</v>
      </c>
    </row>
    <row r="379" spans="1:14" hidden="1" outlineLevel="1" x14ac:dyDescent="0.25">
      <c r="A379" s="36"/>
      <c r="B379" s="50" t="s">
        <v>356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1</v>
      </c>
      <c r="L379" s="49">
        <f t="shared" si="39"/>
        <v>-100</v>
      </c>
      <c r="M379" s="33" t="str">
        <f t="shared" si="40"/>
        <v/>
      </c>
      <c r="N379" s="34">
        <f t="shared" si="41"/>
        <v>4.029544621162363E-4</v>
      </c>
    </row>
    <row r="380" spans="1:14" x14ac:dyDescent="0.25">
      <c r="A380" s="36"/>
      <c r="B380" s="19"/>
      <c r="C380" s="42"/>
      <c r="D380" s="48"/>
      <c r="E380" s="20"/>
      <c r="F380" s="14"/>
      <c r="G380" s="49"/>
      <c r="H380" s="33"/>
      <c r="I380" s="33"/>
      <c r="J380" s="20"/>
      <c r="K380" s="14"/>
      <c r="L380" s="49"/>
      <c r="M380" s="33"/>
      <c r="N380" s="34"/>
    </row>
    <row r="381" spans="1:14" ht="14.95" customHeight="1" x14ac:dyDescent="0.25">
      <c r="A381" s="18"/>
      <c r="B381" s="10" t="s">
        <v>4</v>
      </c>
      <c r="C381" s="43"/>
      <c r="D381" s="6"/>
      <c r="E381" s="11">
        <f>SUM(E10 + E18 + E36 + E49 + E62 + E78 + E101 + E120 + E130 + E143 + E155 + E167 + E186 + E198 + E205 + E222 + E229 + E242 + E249 + E261 + E266 + E272 + E277 + E281 + E288 + E295 + E300 + E304 + E310 + E316 + E321 + E329 + E333 + E335 + E341 + E343 + E345 + E347 + E351 + E353 + E358 + E360 + E362 + E364 + E366 + E368 + E370 + E373 + E375 + E378)</f>
        <v>24670</v>
      </c>
      <c r="F381" s="11">
        <f>SUM(F10 + F18 + F36 + F49 + F62 + F78 + F101 + F120 + F130 + F143 + F155 + F167 + F186 + F198 + F205 + F222 + F229 + F242 + F249 + F261 + F266 + F272 + F277 + F281 + F288 + F295 + F300 + F304 + F310 + F316 + F321 + F329 + F333 + F335 + F341 + F343 + F345 + F347 + F351 + F353 + F358 + F360 + F362 + F364 + F366 + F368 + F370 + F373 + F375 + F378)</f>
        <v>29915</v>
      </c>
      <c r="G381" s="11"/>
      <c r="H381" s="7"/>
      <c r="I381" s="7"/>
      <c r="J381" s="11">
        <f>SUM(J10 + J18 + J36 + J49 + J62 + J78 + J101 + J120 + J130 + J143 + J155 + J167 + J186 + J198 + J205 + J222 + J229 + J242 + J249 + J261 + J266 + J272 + J277 + J281 + J288 + J295 + J300 + J304 + J310 + J316 + J321 + J329 + J333 + J335 + J341 + J343 + J345 + J347 + J351 + J353 + J358 + J360 + J362 + J364 + J366 + J368 + J370 + J373 + J375 + J378)</f>
        <v>262717</v>
      </c>
      <c r="K381" s="11">
        <f>SUM(K10 + K18 + K36 + K49 + K62 + K78 + K101 + K120 + K130 + K143 + K155 + K167 + K186 + K198 + K205 + K222 + K229 + K242 + K249 + K261 + K266 + K272 + K277 + K281 + K288 + K295 + K300 + K304 + K310 + K316 + K321 + K329 + K333 + K335 + K341 + K343 + K345 + K347 + K351 + K353 + K358 + K360 + K362 + K364 + K366 + K368 + K370 + K373 + K375 + K378)</f>
        <v>248167</v>
      </c>
      <c r="L381" s="11"/>
      <c r="M381" s="7"/>
      <c r="N381" s="10"/>
    </row>
    <row r="382" spans="1:14" x14ac:dyDescent="0.25">
      <c r="A382" s="18"/>
      <c r="B382" s="17" t="s">
        <v>11</v>
      </c>
      <c r="C382" s="44"/>
      <c r="D382" s="6"/>
      <c r="E382" s="24">
        <f>CntPeriod-CntPeriodPrevYear</f>
        <v>-5245</v>
      </c>
      <c r="F382" s="24"/>
      <c r="G382" s="30">
        <f>(CntPeriod/CntPeriodPrevYear)-100%</f>
        <v>-0.17533010195554066</v>
      </c>
      <c r="H382" s="27"/>
      <c r="I382" s="28"/>
      <c r="J382" s="26">
        <f>CntYearAck-CntPrevYearAck</f>
        <v>14550</v>
      </c>
      <c r="K382" s="25"/>
      <c r="L382" s="23">
        <f>(CntYearAck/CntPrevYearAck)-100%</f>
        <v>5.8629874237912327E-2</v>
      </c>
      <c r="M382" s="22"/>
      <c r="N382" s="21"/>
    </row>
    <row r="383" spans="1:14" x14ac:dyDescent="0.25">
      <c r="A38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2:H382 J382:L382">
    <cfRule type="cellIs" dxfId="3" priority="28" stopIfTrue="1" operator="lessThan">
      <formula>0</formula>
    </cfRule>
  </conditionalFormatting>
  <conditionalFormatting sqref="G10:G380 L10:L38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409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409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20.272384352744588</v>
      </c>
      <c r="C1" s="35">
        <v>19.776199091740644</v>
      </c>
      <c r="E1" s="35">
        <v>48.204158790170133</v>
      </c>
      <c r="F1" s="35">
        <v>26.850258175559382</v>
      </c>
      <c r="G1" t="s">
        <v>209</v>
      </c>
    </row>
    <row r="2" spans="1:7" x14ac:dyDescent="0.25">
      <c r="A2" t="s">
        <v>27</v>
      </c>
      <c r="B2" s="35">
        <v>16.253611300372643</v>
      </c>
      <c r="C2" s="35">
        <v>14.687287189674695</v>
      </c>
      <c r="E2" s="35">
        <v>32.922535211267608</v>
      </c>
      <c r="F2" s="35">
        <v>17.15273395703586</v>
      </c>
      <c r="G2" t="s">
        <v>27</v>
      </c>
    </row>
    <row r="3" spans="1:7" x14ac:dyDescent="0.25">
      <c r="A3" t="s">
        <v>46</v>
      </c>
      <c r="B3" s="35">
        <v>5.927671220362595</v>
      </c>
      <c r="C3" s="35">
        <v>5.9254453654192538</v>
      </c>
      <c r="E3" s="35">
        <v>18.666666666666668</v>
      </c>
      <c r="F3" s="35">
        <v>20.014798372179062</v>
      </c>
      <c r="G3" t="s">
        <v>276</v>
      </c>
    </row>
    <row r="4" spans="1:7" x14ac:dyDescent="0.25">
      <c r="A4" t="s">
        <v>60</v>
      </c>
      <c r="B4" s="35">
        <v>5.9227229299969171</v>
      </c>
      <c r="C4" s="35">
        <v>6.0273928443346625</v>
      </c>
      <c r="E4" s="35">
        <v>5.4755043227665707</v>
      </c>
      <c r="F4" s="35">
        <v>-12.827988338192419</v>
      </c>
      <c r="G4" t="s">
        <v>263</v>
      </c>
    </row>
    <row r="5" spans="1:7" x14ac:dyDescent="0.25">
      <c r="A5" t="s">
        <v>74</v>
      </c>
      <c r="B5" s="35">
        <v>5.3612822923526071</v>
      </c>
      <c r="C5" s="35">
        <v>5.8126181160267079</v>
      </c>
      <c r="E5" s="35">
        <v>5.136612021857923</v>
      </c>
      <c r="F5" s="35">
        <v>0.31058253162639193</v>
      </c>
      <c r="G5" t="s">
        <v>115</v>
      </c>
    </row>
    <row r="6" spans="1:7" x14ac:dyDescent="0.25">
      <c r="A6" t="s">
        <v>91</v>
      </c>
      <c r="B6" s="35">
        <v>5.0457336221104843</v>
      </c>
      <c r="C6" s="35">
        <v>5.2440493699806989</v>
      </c>
      <c r="E6" s="35">
        <v>0.43103448275862066</v>
      </c>
      <c r="F6" s="35">
        <v>1.3175829168559745</v>
      </c>
      <c r="G6" t="s">
        <v>289</v>
      </c>
    </row>
    <row r="7" spans="1:7" x14ac:dyDescent="0.25">
      <c r="A7" t="s">
        <v>115</v>
      </c>
      <c r="B7" s="35">
        <v>5.0404046940243683</v>
      </c>
      <c r="C7" s="35">
        <v>5.3194018543964345</v>
      </c>
      <c r="E7" s="35">
        <v>-7.7409162717219591</v>
      </c>
      <c r="F7" s="35">
        <v>10.611076317437595</v>
      </c>
      <c r="G7" t="s">
        <v>135</v>
      </c>
    </row>
    <row r="8" spans="1:7" x14ac:dyDescent="0.25">
      <c r="A8" t="s">
        <v>135</v>
      </c>
      <c r="B8" s="35">
        <v>4.7058241377604038</v>
      </c>
      <c r="C8" s="35">
        <v>4.5038220230731723</v>
      </c>
      <c r="E8" s="35">
        <v>-7.9297245963912637</v>
      </c>
      <c r="F8" s="35">
        <v>5.9027541652499149</v>
      </c>
      <c r="G8" t="s">
        <v>46</v>
      </c>
    </row>
    <row r="9" spans="1:7" x14ac:dyDescent="0.25">
      <c r="A9" t="s">
        <v>146</v>
      </c>
      <c r="B9" s="35">
        <v>3.3709276521884766</v>
      </c>
      <c r="C9" s="35">
        <v>2.6752146739896925</v>
      </c>
      <c r="E9" s="35">
        <v>-13.059701492537313</v>
      </c>
      <c r="F9" s="35">
        <v>33.393583370989603</v>
      </c>
      <c r="G9" t="s">
        <v>146</v>
      </c>
    </row>
    <row r="10" spans="1:7" x14ac:dyDescent="0.25">
      <c r="A10" t="s">
        <v>160</v>
      </c>
      <c r="B10" s="35">
        <v>3.3362896196287259</v>
      </c>
      <c r="C10" s="35">
        <v>3.8010694411424564</v>
      </c>
      <c r="E10" s="35">
        <v>-14.17910447761194</v>
      </c>
      <c r="F10" s="35">
        <v>5.241935483870968</v>
      </c>
      <c r="G10" t="s">
        <v>295</v>
      </c>
    </row>
    <row r="11" spans="1:7" x14ac:dyDescent="0.25">
      <c r="A11" t="s">
        <v>173</v>
      </c>
      <c r="B11" s="35">
        <v>3.0873525504630459</v>
      </c>
      <c r="C11" s="35">
        <v>3.3807879371552216</v>
      </c>
      <c r="E11" s="35">
        <v>-24.647058823529409</v>
      </c>
      <c r="F11" s="35">
        <v>1.8595358844321501</v>
      </c>
      <c r="G11" t="s">
        <v>91</v>
      </c>
    </row>
    <row r="12" spans="1:7" x14ac:dyDescent="0.25">
      <c r="A12" t="s">
        <v>178</v>
      </c>
      <c r="B12" s="35">
        <v>2.6743606237890964</v>
      </c>
      <c r="C12" s="35">
        <v>3.4372015618514955</v>
      </c>
      <c r="E12" s="35">
        <v>-25.843253968253972</v>
      </c>
      <c r="F12" s="35">
        <v>4.0246022195480684</v>
      </c>
      <c r="G12" t="s">
        <v>60</v>
      </c>
    </row>
    <row r="13" spans="1:7" x14ac:dyDescent="0.25">
      <c r="A13" t="s">
        <v>198</v>
      </c>
      <c r="B13" s="35">
        <v>2.6598963904124973</v>
      </c>
      <c r="C13" s="35">
        <v>2.3000640697594767</v>
      </c>
      <c r="E13" s="35">
        <v>-33.659066232356132</v>
      </c>
      <c r="F13" s="35">
        <v>-2.3570190641247835</v>
      </c>
      <c r="G13" t="s">
        <v>74</v>
      </c>
    </row>
    <row r="14" spans="1:7" x14ac:dyDescent="0.25">
      <c r="A14" t="s">
        <v>209</v>
      </c>
      <c r="B14" s="35">
        <v>1.9637099997335534</v>
      </c>
      <c r="C14" s="35">
        <v>1.6388157974267328</v>
      </c>
      <c r="E14" s="35">
        <v>-33.844339622641513</v>
      </c>
      <c r="F14" s="35">
        <v>-17.631887456037514</v>
      </c>
      <c r="G14" t="s">
        <v>178</v>
      </c>
    </row>
    <row r="15" spans="1:7" x14ac:dyDescent="0.25">
      <c r="A15" t="s">
        <v>217</v>
      </c>
      <c r="B15" s="35">
        <v>1.6527289821366717</v>
      </c>
      <c r="C15" s="35">
        <v>1.821757123227504</v>
      </c>
      <c r="E15" s="35">
        <v>-37.762520193861064</v>
      </c>
      <c r="F15" s="35">
        <v>8.5190920575410569</v>
      </c>
      <c r="G15" t="s">
        <v>18</v>
      </c>
    </row>
    <row r="16" spans="1:7" x14ac:dyDescent="0.25">
      <c r="A16" t="s">
        <v>233</v>
      </c>
      <c r="B16" s="35">
        <v>1.5099898369728644</v>
      </c>
      <c r="C16" s="35">
        <v>1.5872376262758545</v>
      </c>
      <c r="E16" s="35">
        <v>-46.435845213849284</v>
      </c>
      <c r="F16" s="35">
        <v>0.71084031480071086</v>
      </c>
      <c r="G16" t="s">
        <v>233</v>
      </c>
    </row>
    <row r="17" spans="1:7" x14ac:dyDescent="0.25">
      <c r="A17" t="s">
        <v>241</v>
      </c>
      <c r="B17" s="35">
        <v>1.4574618315525831</v>
      </c>
      <c r="C17" s="35">
        <v>2.2444563539874358</v>
      </c>
      <c r="E17" s="35">
        <v>-49.189627228525126</v>
      </c>
      <c r="F17" s="35">
        <v>-7.0815223152761577</v>
      </c>
      <c r="G17" t="s">
        <v>160</v>
      </c>
    </row>
    <row r="18" spans="1:7" x14ac:dyDescent="0.25">
      <c r="A18" t="s">
        <v>255</v>
      </c>
      <c r="B18" s="35">
        <v>1.3524058207120209</v>
      </c>
      <c r="C18" s="35">
        <v>1.297916322476397</v>
      </c>
      <c r="E18" s="35">
        <v>-49.430523917995444</v>
      </c>
      <c r="F18" s="35">
        <v>-3.3253873659118001</v>
      </c>
      <c r="G18" t="s">
        <v>173</v>
      </c>
    </row>
    <row r="19" spans="1:7" x14ac:dyDescent="0.25">
      <c r="A19" t="s">
        <v>263</v>
      </c>
      <c r="B19" s="35">
        <v>1.2519174625167004</v>
      </c>
      <c r="C19" s="35">
        <v>1.5203471855645594</v>
      </c>
      <c r="E19" s="35">
        <v>-56.91573926868044</v>
      </c>
      <c r="F19" s="35">
        <v>22.42466713384723</v>
      </c>
      <c r="G19" t="s">
        <v>198</v>
      </c>
    </row>
    <row r="20" spans="1:7" x14ac:dyDescent="0.25">
      <c r="A20" t="s">
        <v>276</v>
      </c>
      <c r="B20" s="35">
        <v>1.2347887650970435</v>
      </c>
      <c r="C20" s="35">
        <v>1.0891859111001867</v>
      </c>
      <c r="E20" s="35">
        <v>-57.062146892655363</v>
      </c>
      <c r="F20" s="35">
        <v>-3.9593010395930106</v>
      </c>
      <c r="G20" t="s">
        <v>217</v>
      </c>
    </row>
    <row r="21" spans="1:7" x14ac:dyDescent="0.25">
      <c r="A21" t="s">
        <v>282</v>
      </c>
      <c r="B21" s="35">
        <v>1.0197284530502404</v>
      </c>
      <c r="C21" s="35">
        <v>1.1802536195384561</v>
      </c>
      <c r="E21" s="35">
        <v>-57.095709570957098</v>
      </c>
      <c r="F21" s="35">
        <v>-8.5353362922499141</v>
      </c>
      <c r="G21" t="s">
        <v>282</v>
      </c>
    </row>
    <row r="22" spans="1:7" x14ac:dyDescent="0.25">
      <c r="A22" t="s">
        <v>289</v>
      </c>
      <c r="B22" s="35">
        <v>0.84882211657410833</v>
      </c>
      <c r="C22" s="35">
        <v>0.88690277111783589</v>
      </c>
      <c r="E22" s="35">
        <v>-62.740384615384613</v>
      </c>
      <c r="F22" s="35">
        <v>10.307357963365414</v>
      </c>
      <c r="G22" t="s">
        <v>255</v>
      </c>
    </row>
    <row r="23" spans="1:7" x14ac:dyDescent="0.25">
      <c r="A23" t="s">
        <v>295</v>
      </c>
      <c r="B23" s="35">
        <v>0.79477156027207974</v>
      </c>
      <c r="C23" s="35">
        <v>0.79946165283861281</v>
      </c>
      <c r="E23" s="35">
        <v>-79.925650557620827</v>
      </c>
      <c r="F23" s="35">
        <v>-31.25673249551167</v>
      </c>
      <c r="G23" t="s">
        <v>241</v>
      </c>
    </row>
    <row r="24" spans="1:7" x14ac:dyDescent="0.25">
      <c r="A24" t="s">
        <v>300</v>
      </c>
      <c r="B24" s="35">
        <v>0.66307090900094023</v>
      </c>
      <c r="C24" s="35">
        <v>0.64392123046174554</v>
      </c>
      <c r="E24" s="35">
        <v>-16.393442622950818</v>
      </c>
      <c r="F24" s="35">
        <v>9.0112640801001245</v>
      </c>
      <c r="G24" t="s">
        <v>300</v>
      </c>
    </row>
    <row r="25" spans="1:7" x14ac:dyDescent="0.25">
      <c r="A25" t="s">
        <v>308</v>
      </c>
      <c r="B25" s="35">
        <v>0.59760122108580715</v>
      </c>
      <c r="C25" s="35">
        <v>0.45775626896404442</v>
      </c>
      <c r="E25" s="35">
        <v>112.5</v>
      </c>
      <c r="F25" s="35">
        <v>38.204225352112672</v>
      </c>
      <c r="G25" t="s">
        <v>308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2018-09-02T22:45:56Z</dcterms:modified>
</cp:coreProperties>
</file>